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2025 год\ИНФОРМАЦИЯ САЙТ\ИЮЛЬ\"/>
    </mc:Choice>
  </mc:AlternateContent>
  <bookViews>
    <workbookView xWindow="-120" yWindow="-120" windowWidth="20730" windowHeight="11760" firstSheet="3" activeTab="3"/>
  </bookViews>
  <sheets>
    <sheet name="Бодеевское сп" sheetId="1" r:id="rId1"/>
    <sheet name="Дракино" sheetId="2" r:id="rId2"/>
    <sheet name="Ковалевское" sheetId="3" r:id="rId3"/>
    <sheet name="2 кв." sheetId="9" r:id="rId4"/>
  </sheets>
  <calcPr calcId="162913" refMode="R1C1"/>
</workbook>
</file>

<file path=xl/calcChain.xml><?xml version="1.0" encoding="utf-8"?>
<calcChain xmlns="http://schemas.openxmlformats.org/spreadsheetml/2006/main">
  <c r="G65" i="9" l="1"/>
  <c r="F65" i="9"/>
  <c r="G30" i="9"/>
  <c r="F30" i="9"/>
  <c r="F8" i="9"/>
  <c r="F7" i="9" s="1"/>
  <c r="F87" i="9"/>
  <c r="G8" i="9"/>
  <c r="G7" i="9" s="1"/>
  <c r="G101" i="9"/>
  <c r="F101" i="9"/>
  <c r="G98" i="9"/>
  <c r="F98" i="9"/>
  <c r="F93" i="9"/>
  <c r="G87" i="9"/>
  <c r="G84" i="9"/>
  <c r="F84" i="9"/>
  <c r="G82" i="9"/>
  <c r="F82" i="9"/>
  <c r="G78" i="9"/>
  <c r="F78" i="9"/>
  <c r="G71" i="9"/>
  <c r="F71" i="9"/>
  <c r="G58" i="9"/>
  <c r="F58" i="9"/>
  <c r="G53" i="9"/>
  <c r="F53" i="9"/>
  <c r="G50" i="9"/>
  <c r="F50" i="9"/>
  <c r="G47" i="9"/>
  <c r="F47" i="9"/>
  <c r="G43" i="9"/>
  <c r="F43" i="9"/>
  <c r="G36" i="9"/>
  <c r="F36" i="9"/>
  <c r="G24" i="9"/>
  <c r="F24" i="9"/>
  <c r="G22" i="9"/>
  <c r="F22" i="9"/>
  <c r="G55" i="9" l="1"/>
  <c r="G21" i="9"/>
  <c r="F21" i="9"/>
  <c r="F55" i="9"/>
  <c r="G107" i="9" l="1"/>
  <c r="F107" i="9"/>
  <c r="E52" i="2" l="1"/>
  <c r="E46" i="2"/>
  <c r="E23" i="2"/>
  <c r="E24" i="3"/>
  <c r="E54" i="3"/>
  <c r="E48" i="3"/>
  <c r="E36" i="3"/>
  <c r="E6" i="3" l="1"/>
  <c r="E57" i="2"/>
  <c r="E76" i="2" l="1"/>
  <c r="E74" i="3" l="1"/>
  <c r="E70" i="3"/>
  <c r="E68" i="3"/>
  <c r="E66" i="3"/>
  <c r="E64" i="3"/>
  <c r="E61" i="3"/>
  <c r="E59" i="3"/>
  <c r="E43" i="3"/>
  <c r="E30" i="3"/>
  <c r="E19" i="3"/>
  <c r="E12" i="3"/>
  <c r="E70" i="2"/>
  <c r="E74" i="2"/>
  <c r="E41" i="2"/>
  <c r="E35" i="2"/>
  <c r="E29" i="2"/>
  <c r="E18" i="2"/>
  <c r="E11" i="2"/>
  <c r="E6" i="2"/>
  <c r="E51" i="1"/>
  <c r="E46" i="1"/>
  <c r="E6" i="1"/>
  <c r="E11" i="1"/>
  <c r="E40" i="1"/>
  <c r="E34" i="1"/>
  <c r="E28" i="1"/>
  <c r="E23" i="1"/>
  <c r="E18" i="1"/>
  <c r="E60" i="1"/>
  <c r="E16" i="2" l="1"/>
  <c r="E17" i="3"/>
  <c r="E44" i="1"/>
  <c r="E44" i="2"/>
  <c r="E46" i="3"/>
  <c r="E5" i="3"/>
  <c r="E5" i="2"/>
  <c r="E5" i="1"/>
  <c r="E16" i="1"/>
  <c r="E79" i="2" l="1"/>
  <c r="E63" i="1"/>
  <c r="E76" i="3"/>
</calcChain>
</file>

<file path=xl/sharedStrings.xml><?xml version="1.0" encoding="utf-8"?>
<sst xmlns="http://schemas.openxmlformats.org/spreadsheetml/2006/main" count="613" uniqueCount="210">
  <si>
    <t>Наименование программы</t>
  </si>
  <si>
    <t>План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</si>
  <si>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</si>
  <si>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</si>
  <si>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1.2.Подпрограмма «Организация библиотечного обслуживания населения»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</si>
  <si>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</si>
  <si>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</si>
  <si>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</si>
  <si>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</si>
  <si>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</si>
  <si>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</si>
  <si>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</si>
  <si>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3.2.Подпрограмма  «Развитие сети уличного освещения»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</si>
  <si>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</si>
  <si>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</si>
  <si>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</si>
  <si>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</si>
  <si>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</si>
  <si>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</si>
  <si>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</si>
  <si>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</si>
  <si>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</si>
  <si>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</si>
  <si>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</si>
  <si>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</si>
  <si>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</si>
  <si>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</si>
  <si>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</si>
  <si>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</si>
  <si>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</si>
  <si>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</si>
  <si>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</si>
  <si>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</si>
  <si>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11 2 01 85190</t>
  </si>
  <si>
    <t>19 1 01 81290</t>
  </si>
  <si>
    <t>19 1 01 S8850</t>
  </si>
  <si>
    <t>2.1. Подпрограмма «Функционирование высшего должностного лица местной администрации»</t>
  </si>
  <si>
    <t>16 3 01 00590</t>
  </si>
  <si>
    <t>4. Муниципальная Программа «Развитие и поддержка малого и среднего предпринимательства»</t>
  </si>
  <si>
    <t>4.1.Подпрограмма               «Развитие и поддержка малого и среднего предпринимательства»»</t>
  </si>
  <si>
    <t>04 1 01 90380</t>
  </si>
  <si>
    <t>04 0 00 00000</t>
  </si>
  <si>
    <t>5. Непрограммные расходы органов местного самоуправления</t>
  </si>
  <si>
    <t>19 2 01 S8670</t>
  </si>
  <si>
    <t>Рз Пр</t>
  </si>
  <si>
    <t>Вр</t>
  </si>
  <si>
    <t>Муниципальные программы  Бодеевского</t>
  </si>
  <si>
    <t>0801</t>
  </si>
  <si>
    <t>0102</t>
  </si>
  <si>
    <t>11 1 01 00000</t>
  </si>
  <si>
    <t>11 2 01 00000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</si>
  <si>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</si>
  <si>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</si>
  <si>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</si>
  <si>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</si>
  <si>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</si>
  <si>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</si>
  <si>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</si>
  <si>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</si>
  <si>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</si>
  <si>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</si>
  <si>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16 5 0191430</t>
  </si>
  <si>
    <t>0314</t>
  </si>
  <si>
    <t>1001</t>
  </si>
  <si>
    <t xml:space="preserve">2.7.Подпрограмма «Развитие градостроительной деятельности  поселения» </t>
  </si>
  <si>
    <t>0412</t>
  </si>
  <si>
    <t>16 7 01 90850</t>
  </si>
  <si>
    <t>16 8 00 00000</t>
  </si>
  <si>
    <t>0203</t>
  </si>
  <si>
    <t>2.9.Подпрограмма   «Обеспечение условий для развития на территории поселения физической культуры и массового спорта»</t>
  </si>
  <si>
    <t>16 9 01 90410</t>
  </si>
  <si>
    <t>19 1 00 00000</t>
  </si>
  <si>
    <t>0409</t>
  </si>
  <si>
    <t>19 3 00 00000</t>
  </si>
  <si>
    <t>0503</t>
  </si>
  <si>
    <t>19 4 01 90600</t>
  </si>
  <si>
    <t>3.5. Подпрограмма "Повышение энергетической эффективности и сокращение энергетических издержек в учреждениях поселения"</t>
  </si>
  <si>
    <t>19 5 01 91220</t>
  </si>
  <si>
    <t xml:space="preserve">3.6. Подпрограмма      «Озеленение территории поселения»  </t>
  </si>
  <si>
    <t>19 6 01 90700</t>
  </si>
  <si>
    <t>19 7 01 88690</t>
  </si>
  <si>
    <t xml:space="preserve">3.7.Подпрограмма «Осуществление муниципального земельного контроля  в границах поселения» </t>
  </si>
  <si>
    <t>0107</t>
  </si>
  <si>
    <t xml:space="preserve"> сельского поселения 2020 год</t>
  </si>
  <si>
    <t>Муниципальные программы  Дракинского</t>
  </si>
  <si>
    <t>16 3 01 90200</t>
  </si>
  <si>
    <t>2.7.Подпрограмма «Обеспечение условий для развития на территории поселения физической культуры и массового спорта»</t>
  </si>
  <si>
    <t>1101</t>
  </si>
  <si>
    <t>16 7 01 90410</t>
  </si>
  <si>
    <t>19 2 00 00000</t>
  </si>
  <si>
    <t>19 3 02 S8380</t>
  </si>
  <si>
    <t>19 3 03 S8070</t>
  </si>
  <si>
    <t>19 4 02 90600</t>
  </si>
  <si>
    <t xml:space="preserve">3.5. Подпрограмма «Озеленение территории поселения» </t>
  </si>
  <si>
    <t>19 5 01 90700</t>
  </si>
  <si>
    <t xml:space="preserve">3.6. Подпрограмма    "Энергоэффективность и развитие энергетики в Дракинском сельском поселении"  </t>
  </si>
  <si>
    <t>19 6 01 91220</t>
  </si>
  <si>
    <t>19 7 01 90850</t>
  </si>
  <si>
    <t xml:space="preserve">3.8.Подпрограмма «Осуществление муниципального земельного контроля  в границах поселения» </t>
  </si>
  <si>
    <t>19 8 01 88690</t>
  </si>
  <si>
    <t>3.9.Подпрограмма "Благоустройство мест массового отдыха"</t>
  </si>
  <si>
    <t>19 9 01 00000</t>
  </si>
  <si>
    <t>19 9 01 S8070</t>
  </si>
  <si>
    <t>99 1 01 92070</t>
  </si>
  <si>
    <t>Муниципальные программы  Ковалевского</t>
  </si>
  <si>
    <t>0310</t>
  </si>
  <si>
    <t>16 5 01 91440</t>
  </si>
  <si>
    <t>16 5 01 91430</t>
  </si>
  <si>
    <t>2.6.Подпрограмма  «Обеспечение условий для развития на территории поселения физической культуры и массового спорта»</t>
  </si>
  <si>
    <t>16 6 01 90410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</si>
  <si>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</si>
  <si>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>16 7 01 51180</t>
  </si>
  <si>
    <t>16 7 00 00000</t>
  </si>
  <si>
    <t>19 4 00 00000</t>
  </si>
  <si>
    <t xml:space="preserve">3.5. Подпрограмма «Озеленение территории поселения»  </t>
  </si>
  <si>
    <t>19 5 00 00000</t>
  </si>
  <si>
    <t xml:space="preserve">3.6. Подпрограмма      «Повышение энергетической эффективности и сокращениеэнергитических издержек в учреждениях  поселения»  </t>
  </si>
  <si>
    <t>19 6 00 00000</t>
  </si>
  <si>
    <t xml:space="preserve">3.7.Подпрограмма «Реконструкция,ремонт сетей и объектов водоснабжения» </t>
  </si>
  <si>
    <t>19 7 00 00000</t>
  </si>
  <si>
    <t>19 7 01 90500</t>
  </si>
  <si>
    <t>0502</t>
  </si>
  <si>
    <t xml:space="preserve">3.8.Подпрограмма «Развитие градостроительной деятельности поселения» </t>
  </si>
  <si>
    <t>19 8 00 00000</t>
  </si>
  <si>
    <t>19 8 01 90850</t>
  </si>
  <si>
    <t>05 1 01 90390</t>
  </si>
  <si>
    <t>5.1 Мероприятия по повышение эффективности использования и охраны земель на территории поселения</t>
  </si>
  <si>
    <t>05 0 00 00000</t>
  </si>
  <si>
    <t>16 9 01 90850</t>
  </si>
  <si>
    <t>19 9 00 00000</t>
  </si>
  <si>
    <t>19 9 0188690</t>
  </si>
  <si>
    <t xml:space="preserve"> Непрограммные расходы органов местного самоуправления</t>
  </si>
  <si>
    <t>19 1 01 S8870</t>
  </si>
  <si>
    <t>19 4 01  90530</t>
  </si>
  <si>
    <t>19 4 02  90600</t>
  </si>
  <si>
    <t>5. Муниципальная программа «Использование  и охрана земель на территории  Дракинского сельского поселения»</t>
  </si>
  <si>
    <t>19 3 02 90700</t>
  </si>
  <si>
    <t>4.1 Мероприятия по повышение эффективности использования и охраны земель на территории поселения</t>
  </si>
  <si>
    <t>уличное освещ.</t>
  </si>
  <si>
    <t>4. Муниципальная программа «Использование  и охрана земель на территории Ковалевского  сельского поселения»</t>
  </si>
  <si>
    <t>19 3 01 S8510</t>
  </si>
  <si>
    <t>гранд область 100</t>
  </si>
  <si>
    <t>лампочки 100</t>
  </si>
  <si>
    <r>
      <t xml:space="preserve">3.7.Подпрограмма «Развитие градостроительной деятельности поселения»                      </t>
    </r>
    <r>
      <rPr>
        <sz val="10"/>
        <color rgb="FF7030A0"/>
        <rFont val="Times New Roman"/>
        <family val="1"/>
        <charset val="204"/>
      </rPr>
      <t xml:space="preserve"> межевание 61</t>
    </r>
  </si>
  <si>
    <r>
      <t xml:space="preserve">5.1 Мероприятия по повышение эффективности использования и охраны земель на территории поселения            </t>
    </r>
    <r>
      <rPr>
        <sz val="10"/>
        <color rgb="FF7030A0"/>
        <rFont val="Times New Roman"/>
        <family val="1"/>
        <charset val="204"/>
      </rPr>
      <t>15</t>
    </r>
  </si>
  <si>
    <t>11 1 01 20540</t>
  </si>
  <si>
    <t>софинансирование</t>
  </si>
  <si>
    <t>(+обувь 100)</t>
  </si>
  <si>
    <t xml:space="preserve">(+70 муз оборуд)  </t>
  </si>
  <si>
    <t>(+124,502-178,14)</t>
  </si>
  <si>
    <t>(-82,7)</t>
  </si>
  <si>
    <t>(-892)</t>
  </si>
  <si>
    <t>(+61,3)</t>
  </si>
  <si>
    <t>(-75)</t>
  </si>
  <si>
    <r>
      <rPr>
        <b/>
        <sz val="14"/>
        <color rgb="FF7030A0"/>
        <rFont val="Times New Roman"/>
        <family val="1"/>
        <charset val="204"/>
      </rPr>
      <t>361</t>
    </r>
    <r>
      <rPr>
        <b/>
        <sz val="14"/>
        <color rgb="FFFF0000"/>
        <rFont val="Times New Roman"/>
        <family val="1"/>
        <charset val="204"/>
      </rPr>
      <t>+100+124,502-892-75-178,1</t>
    </r>
    <r>
      <rPr>
        <b/>
        <sz val="14"/>
        <rFont val="Times New Roman"/>
        <family val="1"/>
        <charset val="204"/>
      </rPr>
      <t>-82,7+61,3</t>
    </r>
  </si>
  <si>
    <t>(-43,8)</t>
  </si>
  <si>
    <r>
      <t xml:space="preserve">дорожный фонд                                                                                                               </t>
    </r>
    <r>
      <rPr>
        <sz val="11"/>
        <color rgb="FFFF0000"/>
        <rFont val="Times New Roman"/>
        <family val="1"/>
        <charset val="204"/>
      </rPr>
      <t xml:space="preserve">  (- 445,583-155,5)</t>
    </r>
  </si>
  <si>
    <r>
      <t>В С Е Г О                     (</t>
    </r>
    <r>
      <rPr>
        <b/>
        <sz val="14"/>
        <color rgb="FFFF0000"/>
        <rFont val="Times New Roman"/>
        <family val="1"/>
        <charset val="204"/>
      </rPr>
      <t xml:space="preserve"> -445,583+70 </t>
    </r>
    <r>
      <rPr>
        <b/>
        <sz val="14"/>
        <rFont val="Times New Roman"/>
        <family val="1"/>
        <charset val="204"/>
      </rPr>
      <t>у д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-43,8</t>
    </r>
    <r>
      <rPr>
        <b/>
        <sz val="14"/>
        <color rgb="FFFF0000"/>
        <rFont val="Times New Roman"/>
        <family val="1"/>
        <charset val="204"/>
      </rPr>
      <t>-155,51</t>
    </r>
    <r>
      <rPr>
        <b/>
        <sz val="14"/>
        <rFont val="Times New Roman"/>
        <family val="1"/>
        <charset val="204"/>
      </rPr>
      <t>+222,9</t>
    </r>
    <r>
      <rPr>
        <b/>
        <sz val="10"/>
        <rFont val="Times New Roman"/>
        <family val="1"/>
        <charset val="204"/>
      </rPr>
      <t>зем.нал</t>
    </r>
    <r>
      <rPr>
        <b/>
        <sz val="14"/>
        <rFont val="Times New Roman"/>
        <family val="1"/>
        <charset val="204"/>
      </rPr>
      <t>)</t>
    </r>
  </si>
  <si>
    <t>(+222,9 зем нал)</t>
  </si>
  <si>
    <t>04 1 0198500</t>
  </si>
  <si>
    <t>4. Муниципальная Программа «Развитие  малого и среднего предпринимательства в Старохворостанском сельском поселении Лискинского муниципального района Воронежской области»</t>
  </si>
  <si>
    <t>5. Муниципальная программа «Использование  и охрана земель на территории  Старохворостанского  сельского поселения Лискинского муниципального района Воронежской области»</t>
  </si>
  <si>
    <t>19 6 01 90520</t>
  </si>
  <si>
    <t>19 6 01 L5760</t>
  </si>
  <si>
    <t>6. Муниципальная программа «Развитие транспортной системы»</t>
  </si>
  <si>
    <t>24 0 00 00000</t>
  </si>
  <si>
    <t>24 2 01 81290</t>
  </si>
  <si>
    <t>24 2 01  S8850</t>
  </si>
  <si>
    <t xml:space="preserve">2.9.Подпрограмма « Развитие градостроительной деятельности поселения»     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</si>
  <si>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</si>
  <si>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</si>
  <si>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</si>
  <si>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3.4.Подпрограмма      «Энергоэффективность  и развитие энергитики »                                                 </t>
  </si>
  <si>
    <t xml:space="preserve">3.5.Подпрограмма      «Реконструкция, ремонт сетей и объектов водоснабжения »                                                 </t>
  </si>
  <si>
    <t>3.6.Подпрограмма "Благоустройство мест массового отдыха"</t>
  </si>
  <si>
    <t xml:space="preserve">3.7.Подпрограмма «Расходы по муниципальному земельному контролю  в границах поселения» </t>
  </si>
  <si>
    <t xml:space="preserve">16 2 01S9180 </t>
  </si>
  <si>
    <t>ОБ</t>
  </si>
  <si>
    <t xml:space="preserve">2.1. Подпрограмма «Функционирование высшего должностного лица местной администрации </t>
  </si>
  <si>
    <t>19 3 01 20540</t>
  </si>
  <si>
    <t>ФБ</t>
  </si>
  <si>
    <t xml:space="preserve">В С Е Г О </t>
  </si>
  <si>
    <r>
      <t xml:space="preserve">6.2 Подпрограмма «Капитальный ремонт и ремонт автомобильных дорог общего пользования местного значения на территории Старохворостанского сельского поселения»                                        </t>
    </r>
    <r>
      <rPr>
        <sz val="12"/>
        <color rgb="FF7030A0"/>
        <rFont val="Times New Roman"/>
        <family val="1"/>
        <charset val="204"/>
      </rPr>
      <t xml:space="preserve">  дорожный фон</t>
    </r>
    <r>
      <rPr>
        <sz val="12"/>
        <color rgb="FF000000"/>
        <rFont val="Times New Roman"/>
        <family val="1"/>
        <charset val="204"/>
      </rPr>
      <t>д</t>
    </r>
  </si>
  <si>
    <t>19 6 01 S8190</t>
  </si>
  <si>
    <t>обустройство сквера с.Аношкино</t>
  </si>
  <si>
    <t>машина</t>
  </si>
  <si>
    <t>СФ</t>
  </si>
  <si>
    <t>16 1 00 00000</t>
  </si>
  <si>
    <t>16 6 00 00000</t>
  </si>
  <si>
    <t>16 9 00 00000</t>
  </si>
  <si>
    <t>19 4 01  S8530</t>
  </si>
  <si>
    <t>19 3 01 S8910</t>
  </si>
  <si>
    <t>19 3 01 88050</t>
  </si>
  <si>
    <t>11 1 01 S8910</t>
  </si>
  <si>
    <t>ВБ</t>
  </si>
  <si>
    <t>19 3 01 S8520</t>
  </si>
  <si>
    <t>19 7 02 98500</t>
  </si>
  <si>
    <t>ПП</t>
  </si>
  <si>
    <t>11 1 01 S0590</t>
  </si>
  <si>
    <t>Капитальный ремонт Селявинского СДК</t>
  </si>
  <si>
    <t>11 1 01 L5190</t>
  </si>
  <si>
    <t>11 1 01 70100</t>
  </si>
  <si>
    <t>ОТЧЕТ</t>
  </si>
  <si>
    <t>об исполнении муниципальных программ</t>
  </si>
  <si>
    <t xml:space="preserve">  Старохворостанского сельского поселения</t>
  </si>
  <si>
    <t>Глава Старохворостанского сельского поселения                                        Ю.И.Карайчев</t>
  </si>
  <si>
    <t>за 1 полугодие 2025 г.</t>
  </si>
  <si>
    <t>19 2 01 70100</t>
  </si>
  <si>
    <t>Исполнено</t>
  </si>
  <si>
    <t>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</si>
</sst>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Times New Roman CYR"/>
      <family val="2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 CYR"/>
      <family val="2"/>
    </font>
    <font>
      <sz val="14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7030A0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4">
    <xf numFmtId="0" fontId="0" fillId="0" borderId="0" xfId="0"/>
    <xf numFmtId="0" fontId="2" fillId="0" borderId="0" xfId="0" applyFont="1"/>
    <xf numFmtId="0" fontId="0" fillId="2" borderId="0" xfId="0" applyFill="1"/>
    <xf numFmtId="0" fontId="4" fillId="2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 indent="2"/>
    </xf>
    <xf numFmtId="0" fontId="7" fillId="2" borderId="1" xfId="0" applyFont="1" applyFill="1" applyBorder="1" applyAlignment="1">
      <alignment horizontal="left" vertical="center" wrapText="1" indent="2"/>
    </xf>
    <xf numFmtId="0" fontId="7" fillId="2" borderId="4" xfId="0" applyFont="1" applyFill="1" applyBorder="1" applyAlignment="1">
      <alignment horizontal="left" vertical="center" wrapText="1" indent="2"/>
    </xf>
    <xf numFmtId="0" fontId="8" fillId="0" borderId="1" xfId="0" applyFont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left" wrapText="1"/>
    </xf>
    <xf numFmtId="49" fontId="9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top" wrapText="1"/>
    </xf>
    <xf numFmtId="0" fontId="10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center" wrapText="1"/>
    </xf>
    <xf numFmtId="49" fontId="9" fillId="2" borderId="6" xfId="0" applyNumberFormat="1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vertical="center" wrapText="1"/>
    </xf>
    <xf numFmtId="49" fontId="8" fillId="2" borderId="6" xfId="0" applyNumberFormat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right" vertical="center" wrapText="1"/>
    </xf>
    <xf numFmtId="3" fontId="8" fillId="2" borderId="6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right" vertical="center" wrapText="1"/>
    </xf>
    <xf numFmtId="49" fontId="13" fillId="2" borderId="6" xfId="0" applyNumberFormat="1" applyFont="1" applyFill="1" applyBorder="1" applyAlignment="1">
      <alignment horizontal="right" vertical="center" wrapText="1"/>
    </xf>
    <xf numFmtId="3" fontId="5" fillId="2" borderId="6" xfId="0" applyNumberFormat="1" applyFont="1" applyFill="1" applyBorder="1" applyAlignment="1">
      <alignment horizontal="right" wrapText="1"/>
    </xf>
    <xf numFmtId="0" fontId="5" fillId="2" borderId="1" xfId="0" applyFont="1" applyFill="1" applyBorder="1"/>
    <xf numFmtId="0" fontId="5" fillId="3" borderId="1" xfId="0" applyFont="1" applyFill="1" applyBorder="1"/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right" wrapText="1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right" wrapText="1"/>
    </xf>
    <xf numFmtId="0" fontId="9" fillId="3" borderId="1" xfId="0" applyFont="1" applyFill="1" applyBorder="1"/>
    <xf numFmtId="0" fontId="9" fillId="3" borderId="2" xfId="0" applyFont="1" applyFill="1" applyBorder="1"/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right" wrapText="1"/>
    </xf>
    <xf numFmtId="49" fontId="9" fillId="2" borderId="1" xfId="0" applyNumberFormat="1" applyFont="1" applyFill="1" applyBorder="1" applyAlignment="1">
      <alignment horizontal="right" wrapText="1"/>
    </xf>
    <xf numFmtId="0" fontId="7" fillId="3" borderId="1" xfId="0" applyFont="1" applyFill="1" applyBorder="1"/>
    <xf numFmtId="0" fontId="9" fillId="3" borderId="3" xfId="0" applyFont="1" applyFill="1" applyBorder="1"/>
    <xf numFmtId="0" fontId="7" fillId="2" borderId="1" xfId="0" applyFont="1" applyFill="1" applyBorder="1"/>
    <xf numFmtId="0" fontId="10" fillId="2" borderId="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right" wrapText="1"/>
    </xf>
    <xf numFmtId="0" fontId="11" fillId="0" borderId="1" xfId="0" applyFont="1" applyBorder="1" applyAlignment="1">
      <alignment wrapText="1"/>
    </xf>
    <xf numFmtId="49" fontId="7" fillId="2" borderId="6" xfId="0" applyNumberFormat="1" applyFont="1" applyFill="1" applyBorder="1" applyAlignment="1">
      <alignment horizontal="right" wrapText="1"/>
    </xf>
    <xf numFmtId="3" fontId="8" fillId="2" borderId="6" xfId="0" applyNumberFormat="1" applyFont="1" applyFill="1" applyBorder="1" applyAlignment="1">
      <alignment horizontal="center" wrapText="1"/>
    </xf>
    <xf numFmtId="3" fontId="8" fillId="2" borderId="6" xfId="0" applyNumberFormat="1" applyFont="1" applyFill="1" applyBorder="1" applyAlignment="1">
      <alignment horizontal="right" wrapText="1"/>
    </xf>
    <xf numFmtId="0" fontId="8" fillId="3" borderId="1" xfId="0" applyFont="1" applyFill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0" xfId="0" applyFont="1" applyAlignment="1">
      <alignment wrapText="1"/>
    </xf>
    <xf numFmtId="164" fontId="8" fillId="2" borderId="1" xfId="0" applyNumberFormat="1" applyFont="1" applyFill="1" applyBorder="1"/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right"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10" fillId="2" borderId="4" xfId="0" applyFont="1" applyFill="1" applyBorder="1" applyAlignment="1">
      <alignment horizontal="right" wrapText="1"/>
    </xf>
    <xf numFmtId="0" fontId="9" fillId="2" borderId="1" xfId="0" applyFont="1" applyFill="1" applyBorder="1"/>
    <xf numFmtId="0" fontId="8" fillId="2" borderId="1" xfId="0" applyFont="1" applyFill="1" applyBorder="1" applyAlignment="1">
      <alignment wrapText="1"/>
    </xf>
    <xf numFmtId="49" fontId="7" fillId="2" borderId="6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5" fillId="2" borderId="0" xfId="0" applyFont="1" applyFill="1"/>
    <xf numFmtId="49" fontId="13" fillId="2" borderId="6" xfId="0" applyNumberFormat="1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wrapText="1"/>
    </xf>
    <xf numFmtId="0" fontId="14" fillId="2" borderId="1" xfId="0" applyFont="1" applyFill="1" applyBorder="1"/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right" vertical="center" wrapText="1"/>
    </xf>
    <xf numFmtId="0" fontId="17" fillId="3" borderId="1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 wrapText="1"/>
    </xf>
    <xf numFmtId="0" fontId="17" fillId="3" borderId="1" xfId="0" applyFont="1" applyFill="1" applyBorder="1"/>
    <xf numFmtId="0" fontId="19" fillId="2" borderId="1" xfId="0" applyFont="1" applyFill="1" applyBorder="1" applyAlignment="1">
      <alignment horizontal="right" wrapText="1"/>
    </xf>
    <xf numFmtId="0" fontId="19" fillId="2" borderId="2" xfId="0" applyFont="1" applyFill="1" applyBorder="1" applyAlignment="1">
      <alignment horizontal="right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right" vertical="center"/>
    </xf>
    <xf numFmtId="49" fontId="17" fillId="2" borderId="2" xfId="0" applyNumberFormat="1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49" fontId="17" fillId="2" borderId="1" xfId="0" applyNumberFormat="1" applyFont="1" applyFill="1" applyBorder="1" applyAlignment="1">
      <alignment horizontal="right" vertical="top" wrapText="1"/>
    </xf>
    <xf numFmtId="49" fontId="17" fillId="2" borderId="1" xfId="0" applyNumberFormat="1" applyFont="1" applyFill="1" applyBorder="1" applyAlignment="1">
      <alignment horizontal="right" vertical="center" wrapText="1"/>
    </xf>
    <xf numFmtId="49" fontId="17" fillId="2" borderId="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 applyAlignment="1">
      <alignment horizontal="right"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right" wrapText="1"/>
    </xf>
    <xf numFmtId="0" fontId="20" fillId="2" borderId="1" xfId="0" applyFont="1" applyFill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/>
    <xf numFmtId="0" fontId="10" fillId="3" borderId="2" xfId="0" applyFont="1" applyFill="1" applyBorder="1"/>
    <xf numFmtId="0" fontId="18" fillId="2" borderId="2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 wrapText="1"/>
    </xf>
    <xf numFmtId="0" fontId="25" fillId="2" borderId="2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20" fillId="2" borderId="2" xfId="0" applyFont="1" applyFill="1" applyBorder="1" applyAlignment="1">
      <alignment horizontal="right" vertical="top" wrapText="1"/>
    </xf>
    <xf numFmtId="49" fontId="10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top" wrapText="1"/>
    </xf>
    <xf numFmtId="0" fontId="24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right" wrapText="1"/>
    </xf>
    <xf numFmtId="0" fontId="13" fillId="0" borderId="1" xfId="0" applyFont="1" applyBorder="1" applyAlignment="1">
      <alignment wrapText="1"/>
    </xf>
    <xf numFmtId="49" fontId="24" fillId="2" borderId="2" xfId="0" applyNumberFormat="1" applyFont="1" applyFill="1" applyBorder="1" applyAlignment="1">
      <alignment horizontal="right" wrapText="1"/>
    </xf>
    <xf numFmtId="0" fontId="30" fillId="0" borderId="0" xfId="0" applyFont="1"/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center" wrapText="1"/>
    </xf>
    <xf numFmtId="0" fontId="29" fillId="2" borderId="2" xfId="0" applyFont="1" applyFill="1" applyBorder="1" applyAlignment="1">
      <alignment horizontal="right" wrapText="1"/>
    </xf>
    <xf numFmtId="0" fontId="29" fillId="2" borderId="1" xfId="0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right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right" wrapText="1"/>
    </xf>
    <xf numFmtId="0" fontId="28" fillId="2" borderId="1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 wrapText="1"/>
    </xf>
    <xf numFmtId="0" fontId="28" fillId="2" borderId="2" xfId="0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3" fontId="5" fillId="2" borderId="6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right" wrapText="1"/>
    </xf>
    <xf numFmtId="49" fontId="29" fillId="2" borderId="1" xfId="0" applyNumberFormat="1" applyFont="1" applyFill="1" applyBorder="1" applyAlignment="1">
      <alignment horizontal="center"/>
    </xf>
    <xf numFmtId="0" fontId="14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/>
    <xf numFmtId="0" fontId="34" fillId="0" borderId="0" xfId="0" applyFont="1"/>
    <xf numFmtId="164" fontId="34" fillId="0" borderId="0" xfId="0" applyNumberFormat="1" applyFont="1"/>
    <xf numFmtId="0" fontId="35" fillId="0" borderId="0" xfId="0" applyFont="1"/>
    <xf numFmtId="0" fontId="34" fillId="0" borderId="0" xfId="0" applyFont="1" applyAlignment="1">
      <alignment horizontal="right"/>
    </xf>
    <xf numFmtId="0" fontId="36" fillId="0" borderId="0" xfId="0" applyFont="1"/>
    <xf numFmtId="164" fontId="30" fillId="0" borderId="0" xfId="0" applyNumberFormat="1" applyFont="1" applyAlignment="1">
      <alignment horizontal="left"/>
    </xf>
    <xf numFmtId="0" fontId="28" fillId="2" borderId="3" xfId="0" applyFont="1" applyFill="1" applyBorder="1" applyAlignment="1">
      <alignment horizontal="center" wrapText="1"/>
    </xf>
    <xf numFmtId="49" fontId="28" fillId="0" borderId="1" xfId="0" applyNumberFormat="1" applyFont="1" applyBorder="1" applyAlignment="1">
      <alignment horizontal="center" wrapText="1"/>
    </xf>
    <xf numFmtId="49" fontId="28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wrapText="1"/>
    </xf>
    <xf numFmtId="49" fontId="14" fillId="2" borderId="2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13" fillId="0" borderId="6" xfId="0" applyNumberFormat="1" applyFont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wrapText="1"/>
    </xf>
    <xf numFmtId="49" fontId="28" fillId="2" borderId="1" xfId="0" applyNumberFormat="1" applyFont="1" applyFill="1" applyBorder="1" applyAlignment="1">
      <alignment horizontal="center" wrapText="1"/>
    </xf>
    <xf numFmtId="49" fontId="29" fillId="2" borderId="1" xfId="0" applyNumberFormat="1" applyFont="1" applyFill="1" applyBorder="1" applyAlignment="1">
      <alignment horizontal="center" wrapText="1"/>
    </xf>
    <xf numFmtId="0" fontId="30" fillId="0" borderId="0" xfId="0" applyFont="1" applyAlignment="1">
      <alignment horizontal="center"/>
    </xf>
    <xf numFmtId="49" fontId="28" fillId="2" borderId="3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right" wrapText="1"/>
    </xf>
    <xf numFmtId="0" fontId="38" fillId="0" borderId="0" xfId="0" applyFont="1"/>
    <xf numFmtId="0" fontId="39" fillId="2" borderId="3" xfId="0" applyFont="1" applyFill="1" applyBorder="1" applyAlignment="1">
      <alignment horizontal="right" wrapText="1"/>
    </xf>
    <xf numFmtId="0" fontId="39" fillId="2" borderId="2" xfId="0" applyFont="1" applyFill="1" applyBorder="1" applyAlignment="1">
      <alignment horizontal="right" wrapText="1"/>
    </xf>
    <xf numFmtId="49" fontId="29" fillId="2" borderId="1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wrapText="1"/>
    </xf>
    <xf numFmtId="3" fontId="14" fillId="0" borderId="6" xfId="0" applyNumberFormat="1" applyFont="1" applyBorder="1" applyAlignment="1">
      <alignment horizontal="center" wrapText="1"/>
    </xf>
    <xf numFmtId="3" fontId="14" fillId="2" borderId="6" xfId="0" applyNumberFormat="1" applyFont="1" applyFill="1" applyBorder="1" applyAlignment="1">
      <alignment horizontal="center" wrapText="1"/>
    </xf>
    <xf numFmtId="3" fontId="28" fillId="2" borderId="6" xfId="0" applyNumberFormat="1" applyFont="1" applyFill="1" applyBorder="1" applyAlignment="1">
      <alignment horizontal="center" wrapText="1"/>
    </xf>
    <xf numFmtId="3" fontId="29" fillId="2" borderId="6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/>
    </xf>
    <xf numFmtId="49" fontId="14" fillId="2" borderId="3" xfId="0" applyNumberFormat="1" applyFont="1" applyFill="1" applyBorder="1" applyAlignment="1">
      <alignment horizontal="center" wrapText="1"/>
    </xf>
    <xf numFmtId="0" fontId="33" fillId="2" borderId="2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0" fontId="34" fillId="0" borderId="0" xfId="0" applyFont="1" applyAlignment="1">
      <alignment horizontal="center"/>
    </xf>
    <xf numFmtId="0" fontId="40" fillId="0" borderId="7" xfId="0" applyFont="1" applyBorder="1" applyAlignment="1">
      <alignment horizontal="right"/>
    </xf>
    <xf numFmtId="0" fontId="40" fillId="0" borderId="0" xfId="0" applyFont="1" applyAlignment="1">
      <alignment horizontal="right"/>
    </xf>
    <xf numFmtId="49" fontId="29" fillId="2" borderId="3" xfId="0" applyNumberFormat="1" applyFont="1" applyFill="1" applyBorder="1" applyAlignment="1">
      <alignment horizontal="center" vertical="center" wrapText="1"/>
    </xf>
    <xf numFmtId="49" fontId="29" fillId="2" borderId="6" xfId="0" applyNumberFormat="1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right" wrapText="1"/>
    </xf>
    <xf numFmtId="0" fontId="42" fillId="2" borderId="1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wrapText="1"/>
    </xf>
    <xf numFmtId="0" fontId="41" fillId="2" borderId="3" xfId="0" applyFont="1" applyFill="1" applyBorder="1" applyAlignment="1">
      <alignment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wrapText="1"/>
    </xf>
    <xf numFmtId="0" fontId="14" fillId="2" borderId="3" xfId="0" applyFont="1" applyFill="1" applyBorder="1" applyAlignment="1">
      <alignment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wrapText="1"/>
    </xf>
    <xf numFmtId="0" fontId="29" fillId="2" borderId="4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0" fontId="14" fillId="2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41" fillId="2" borderId="3" xfId="0" applyNumberFormat="1" applyFont="1" applyFill="1" applyBorder="1" applyAlignment="1">
      <alignment horizontal="right" wrapText="1"/>
    </xf>
    <xf numFmtId="0" fontId="29" fillId="2" borderId="8" xfId="0" applyFont="1" applyFill="1" applyBorder="1" applyAlignment="1">
      <alignment horizontal="center" wrapText="1"/>
    </xf>
    <xf numFmtId="0" fontId="43" fillId="2" borderId="2" xfId="0" applyFont="1" applyFill="1" applyBorder="1" applyAlignment="1">
      <alignment horizontal="right" wrapText="1"/>
    </xf>
    <xf numFmtId="0" fontId="29" fillId="2" borderId="9" xfId="0" applyFont="1" applyFill="1" applyBorder="1" applyAlignment="1">
      <alignment horizontal="center" wrapText="1"/>
    </xf>
    <xf numFmtId="49" fontId="41" fillId="2" borderId="1" xfId="0" applyNumberFormat="1" applyFont="1" applyFill="1" applyBorder="1" applyAlignment="1">
      <alignment horizontal="right" wrapText="1"/>
    </xf>
    <xf numFmtId="49" fontId="41" fillId="2" borderId="1" xfId="0" applyNumberFormat="1" applyFont="1" applyFill="1" applyBorder="1" applyAlignment="1">
      <alignment horizontal="right" vertical="center" wrapText="1"/>
    </xf>
    <xf numFmtId="49" fontId="43" fillId="2" borderId="1" xfId="0" applyNumberFormat="1" applyFont="1" applyFill="1" applyBorder="1" applyAlignment="1">
      <alignment horizontal="right" wrapText="1"/>
    </xf>
    <xf numFmtId="0" fontId="41" fillId="2" borderId="2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wrapText="1"/>
    </xf>
    <xf numFmtId="0" fontId="3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49" fontId="9" fillId="2" borderId="2" xfId="0" applyNumberFormat="1" applyFont="1" applyFill="1" applyBorder="1" applyAlignment="1">
      <alignment horizontal="right" vertical="center" wrapText="1"/>
    </xf>
    <xf numFmtId="49" fontId="9" fillId="2" borderId="4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6" fillId="2" borderId="0" xfId="0" applyFont="1" applyFill="1" applyAlignment="1">
      <alignment horizontal="left" vertical="top" wrapText="1"/>
    </xf>
    <xf numFmtId="0" fontId="15" fillId="2" borderId="0" xfId="0" applyFont="1" applyFill="1"/>
    <xf numFmtId="0" fontId="9" fillId="2" borderId="2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4" xfId="0" applyNumberFormat="1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righ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9" fillId="2" borderId="2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right" wrapText="1"/>
    </xf>
    <xf numFmtId="164" fontId="9" fillId="2" borderId="2" xfId="0" applyNumberFormat="1" applyFont="1" applyFill="1" applyBorder="1"/>
    <xf numFmtId="0" fontId="9" fillId="2" borderId="4" xfId="0" applyFont="1" applyFill="1" applyBorder="1"/>
    <xf numFmtId="0" fontId="9" fillId="2" borderId="3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right" wrapText="1"/>
    </xf>
    <xf numFmtId="0" fontId="7" fillId="2" borderId="2" xfId="0" applyFont="1" applyFill="1" applyBorder="1"/>
    <xf numFmtId="0" fontId="7" fillId="2" borderId="3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2" borderId="1" xfId="0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right" vertical="center" wrapText="1"/>
    </xf>
    <xf numFmtId="49" fontId="8" fillId="2" borderId="3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right" wrapText="1"/>
    </xf>
    <xf numFmtId="164" fontId="11" fillId="2" borderId="1" xfId="0" applyNumberFormat="1" applyFont="1" applyFill="1" applyBorder="1"/>
    <xf numFmtId="0" fontId="9" fillId="2" borderId="1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right" wrapText="1"/>
    </xf>
    <xf numFmtId="0" fontId="9" fillId="2" borderId="1" xfId="0" applyFont="1" applyFill="1" applyBorder="1"/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wrapText="1"/>
    </xf>
    <xf numFmtId="0" fontId="14" fillId="2" borderId="3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9" fontId="14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wrapText="1"/>
    </xf>
    <xf numFmtId="0" fontId="29" fillId="2" borderId="2" xfId="0" applyFont="1" applyFill="1" applyBorder="1" applyAlignment="1">
      <alignment horizontal="center" wrapText="1"/>
    </xf>
    <xf numFmtId="0" fontId="29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7"/>
  <sheetViews>
    <sheetView view="pageBreakPreview" topLeftCell="A41" zoomScaleNormal="107" zoomScaleSheetLayoutView="100" workbookViewId="0">
      <selection activeCell="D43" sqref="D43"/>
    </sheetView>
  </sheetViews>
  <sheetFormatPr defaultRowHeight="15" x14ac:dyDescent="0.25"/>
  <cols>
    <col min="1" max="1" width="68.42578125" customWidth="1"/>
    <col min="2" max="2" width="11.7109375" style="2" customWidth="1"/>
    <col min="3" max="3" width="22" style="2" customWidth="1"/>
    <col min="4" max="4" width="7.42578125" style="2" customWidth="1"/>
    <col min="5" max="5" width="10.85546875" style="2" customWidth="1"/>
  </cols>
  <sheetData>
    <row r="2" spans="1:6" ht="18.75" x14ac:dyDescent="0.3">
      <c r="A2" s="302" t="s">
        <v>46</v>
      </c>
      <c r="B2" s="302"/>
      <c r="C2" s="302"/>
      <c r="D2" s="302"/>
      <c r="E2" s="302"/>
      <c r="F2" s="1"/>
    </row>
    <row r="3" spans="1:6" ht="18.75" x14ac:dyDescent="0.3">
      <c r="A3" s="303" t="s">
        <v>83</v>
      </c>
      <c r="B3" s="303"/>
      <c r="C3" s="303"/>
      <c r="D3" s="303"/>
      <c r="E3" s="303"/>
    </row>
    <row r="4" spans="1:6" ht="18.75" x14ac:dyDescent="0.25">
      <c r="A4" s="4" t="s">
        <v>0</v>
      </c>
      <c r="B4" s="5" t="s">
        <v>44</v>
      </c>
      <c r="C4" s="5" t="s">
        <v>16</v>
      </c>
      <c r="D4" s="6" t="s">
        <v>45</v>
      </c>
      <c r="E4" s="5" t="s">
        <v>1</v>
      </c>
    </row>
    <row r="5" spans="1:6" ht="37.5" x14ac:dyDescent="0.25">
      <c r="A5" s="7" t="s">
        <v>2</v>
      </c>
      <c r="B5" s="8"/>
      <c r="C5" s="94" t="s">
        <v>32</v>
      </c>
      <c r="D5" s="9"/>
      <c r="E5" s="10">
        <f>E6+E11</f>
        <v>1708.5</v>
      </c>
    </row>
    <row r="6" spans="1:6" ht="17.25" customHeight="1" x14ac:dyDescent="0.25">
      <c r="A6" s="306" t="s">
        <v>3</v>
      </c>
      <c r="B6" s="276"/>
      <c r="C6" s="279" t="s">
        <v>49</v>
      </c>
      <c r="D6" s="279"/>
      <c r="E6" s="290">
        <f>E8+E9+E10</f>
        <v>1326.5</v>
      </c>
    </row>
    <row r="7" spans="1:6" ht="17.25" customHeight="1" x14ac:dyDescent="0.25">
      <c r="A7" s="306"/>
      <c r="B7" s="278"/>
      <c r="C7" s="281"/>
      <c r="D7" s="281"/>
      <c r="E7" s="310"/>
    </row>
    <row r="8" spans="1:6" ht="17.25" customHeight="1" x14ac:dyDescent="0.25">
      <c r="A8" s="11"/>
      <c r="B8" s="12" t="s">
        <v>47</v>
      </c>
      <c r="C8" s="95" t="s">
        <v>19</v>
      </c>
      <c r="D8" s="13">
        <v>100</v>
      </c>
      <c r="E8" s="14">
        <v>1146</v>
      </c>
    </row>
    <row r="9" spans="1:6" ht="17.25" customHeight="1" x14ac:dyDescent="0.25">
      <c r="A9" s="11"/>
      <c r="B9" s="12" t="s">
        <v>47</v>
      </c>
      <c r="C9" s="95" t="s">
        <v>19</v>
      </c>
      <c r="D9" s="13">
        <v>200</v>
      </c>
      <c r="E9" s="14">
        <v>180.5</v>
      </c>
    </row>
    <row r="10" spans="1:6" ht="17.25" customHeight="1" x14ac:dyDescent="0.25">
      <c r="A10" s="15"/>
      <c r="B10" s="12" t="s">
        <v>47</v>
      </c>
      <c r="C10" s="95" t="s">
        <v>19</v>
      </c>
      <c r="D10" s="13">
        <v>800</v>
      </c>
      <c r="E10" s="16"/>
    </row>
    <row r="11" spans="1:6" ht="19.5" customHeight="1" x14ac:dyDescent="0.25">
      <c r="A11" s="307" t="s">
        <v>4</v>
      </c>
      <c r="B11" s="276"/>
      <c r="C11" s="294" t="s">
        <v>50</v>
      </c>
      <c r="D11" s="294"/>
      <c r="E11" s="290">
        <f>E14+E15</f>
        <v>382</v>
      </c>
    </row>
    <row r="12" spans="1:6" ht="13.15" customHeight="1" x14ac:dyDescent="0.25">
      <c r="A12" s="308"/>
      <c r="B12" s="277"/>
      <c r="C12" s="295"/>
      <c r="D12" s="295"/>
      <c r="E12" s="291"/>
    </row>
    <row r="13" spans="1:6" ht="4.1500000000000004" hidden="1" customHeight="1" x14ac:dyDescent="0.25">
      <c r="A13" s="308"/>
      <c r="B13" s="17"/>
      <c r="C13" s="311"/>
      <c r="D13" s="311"/>
      <c r="E13" s="310"/>
    </row>
    <row r="14" spans="1:6" ht="18.75" x14ac:dyDescent="0.25">
      <c r="A14" s="11"/>
      <c r="B14" s="12" t="s">
        <v>47</v>
      </c>
      <c r="C14" s="96" t="s">
        <v>33</v>
      </c>
      <c r="D14" s="18">
        <v>100</v>
      </c>
      <c r="E14" s="14">
        <v>299</v>
      </c>
    </row>
    <row r="15" spans="1:6" ht="18.75" x14ac:dyDescent="0.25">
      <c r="A15" s="19"/>
      <c r="B15" s="20" t="s">
        <v>47</v>
      </c>
      <c r="C15" s="96" t="s">
        <v>33</v>
      </c>
      <c r="D15" s="18">
        <v>200</v>
      </c>
      <c r="E15" s="14">
        <v>83</v>
      </c>
    </row>
    <row r="16" spans="1:6" ht="37.5" x14ac:dyDescent="0.25">
      <c r="A16" s="9" t="s">
        <v>5</v>
      </c>
      <c r="B16" s="8"/>
      <c r="C16" s="9" t="s">
        <v>20</v>
      </c>
      <c r="D16" s="9"/>
      <c r="E16" s="10">
        <f>E17+E18+E23+E28+E34+E38+E39+E40+E43</f>
        <v>3610.2000000000003</v>
      </c>
    </row>
    <row r="17" spans="1:6" ht="37.5" x14ac:dyDescent="0.25">
      <c r="A17" s="13" t="s">
        <v>36</v>
      </c>
      <c r="B17" s="12" t="s">
        <v>48</v>
      </c>
      <c r="C17" s="95" t="s">
        <v>21</v>
      </c>
      <c r="D17" s="13">
        <v>100</v>
      </c>
      <c r="E17" s="14">
        <v>737</v>
      </c>
    </row>
    <row r="18" spans="1:6" ht="27.6" customHeight="1" x14ac:dyDescent="0.25">
      <c r="A18" s="307" t="s">
        <v>6</v>
      </c>
      <c r="B18" s="276"/>
      <c r="C18" s="279" t="s">
        <v>53</v>
      </c>
      <c r="D18" s="279"/>
      <c r="E18" s="284">
        <f>E20+E21+E22</f>
        <v>906.4</v>
      </c>
    </row>
    <row r="19" spans="1:6" x14ac:dyDescent="0.25">
      <c r="A19" s="309"/>
      <c r="B19" s="278"/>
      <c r="C19" s="281"/>
      <c r="D19" s="281"/>
      <c r="E19" s="285"/>
    </row>
    <row r="20" spans="1:6" ht="18.75" x14ac:dyDescent="0.25">
      <c r="A20" s="19"/>
      <c r="B20" s="20" t="s">
        <v>51</v>
      </c>
      <c r="C20" s="95" t="s">
        <v>22</v>
      </c>
      <c r="D20" s="13">
        <v>100</v>
      </c>
      <c r="E20" s="21">
        <v>321</v>
      </c>
    </row>
    <row r="21" spans="1:6" ht="18.75" x14ac:dyDescent="0.25">
      <c r="A21" s="19"/>
      <c r="B21" s="20" t="s">
        <v>51</v>
      </c>
      <c r="C21" s="95" t="s">
        <v>22</v>
      </c>
      <c r="D21" s="13">
        <v>200</v>
      </c>
      <c r="E21" s="21">
        <v>584.4</v>
      </c>
    </row>
    <row r="22" spans="1:6" ht="18.75" x14ac:dyDescent="0.25">
      <c r="A22" s="19"/>
      <c r="B22" s="20" t="s">
        <v>51</v>
      </c>
      <c r="C22" s="95" t="s">
        <v>22</v>
      </c>
      <c r="D22" s="13">
        <v>800</v>
      </c>
      <c r="E22" s="21">
        <v>1</v>
      </c>
    </row>
    <row r="23" spans="1:6" x14ac:dyDescent="0.25">
      <c r="A23" s="304" t="s">
        <v>7</v>
      </c>
      <c r="B23" s="276"/>
      <c r="C23" s="279" t="s">
        <v>52</v>
      </c>
      <c r="D23" s="279"/>
      <c r="E23" s="284">
        <f>E25+E26+E27</f>
        <v>1597</v>
      </c>
    </row>
    <row r="24" spans="1:6" x14ac:dyDescent="0.25">
      <c r="A24" s="304"/>
      <c r="B24" s="278"/>
      <c r="C24" s="281"/>
      <c r="D24" s="281"/>
      <c r="E24" s="285"/>
      <c r="F24" s="2"/>
    </row>
    <row r="25" spans="1:6" ht="18.75" x14ac:dyDescent="0.25">
      <c r="A25" s="13"/>
      <c r="B25" s="12" t="s">
        <v>54</v>
      </c>
      <c r="C25" s="95" t="s">
        <v>37</v>
      </c>
      <c r="D25" s="13">
        <v>100</v>
      </c>
      <c r="E25" s="22">
        <v>1329</v>
      </c>
      <c r="F25" s="2"/>
    </row>
    <row r="26" spans="1:6" ht="18.75" x14ac:dyDescent="0.25">
      <c r="A26" s="13"/>
      <c r="B26" s="12" t="s">
        <v>54</v>
      </c>
      <c r="C26" s="95" t="s">
        <v>37</v>
      </c>
      <c r="D26" s="13">
        <v>200</v>
      </c>
      <c r="E26" s="22">
        <v>256</v>
      </c>
      <c r="F26" s="2"/>
    </row>
    <row r="27" spans="1:6" ht="18.75" x14ac:dyDescent="0.25">
      <c r="A27" s="13"/>
      <c r="B27" s="12" t="s">
        <v>54</v>
      </c>
      <c r="C27" s="95" t="s">
        <v>55</v>
      </c>
      <c r="D27" s="13">
        <v>800</v>
      </c>
      <c r="E27" s="22">
        <v>12</v>
      </c>
      <c r="F27" s="2"/>
    </row>
    <row r="28" spans="1:6" x14ac:dyDescent="0.25">
      <c r="A28" s="304" t="s">
        <v>8</v>
      </c>
      <c r="B28" s="276"/>
      <c r="C28" s="279" t="s">
        <v>56</v>
      </c>
      <c r="D28" s="279"/>
      <c r="E28" s="305">
        <f>E31+E32+E33</f>
        <v>119</v>
      </c>
    </row>
    <row r="29" spans="1:6" ht="12.6" customHeight="1" x14ac:dyDescent="0.25">
      <c r="A29" s="304"/>
      <c r="B29" s="277"/>
      <c r="C29" s="280"/>
      <c r="D29" s="280"/>
      <c r="E29" s="305"/>
    </row>
    <row r="30" spans="1:6" hidden="1" x14ac:dyDescent="0.25">
      <c r="A30" s="304"/>
      <c r="B30" s="278"/>
      <c r="C30" s="281"/>
      <c r="D30" s="281"/>
      <c r="E30" s="305"/>
    </row>
    <row r="31" spans="1:6" ht="18.75" x14ac:dyDescent="0.25">
      <c r="A31" s="23"/>
      <c r="B31" s="24" t="s">
        <v>57</v>
      </c>
      <c r="C31" s="95" t="s">
        <v>23</v>
      </c>
      <c r="D31" s="23">
        <v>800</v>
      </c>
      <c r="E31" s="16">
        <v>1</v>
      </c>
    </row>
    <row r="32" spans="1:6" ht="18.75" x14ac:dyDescent="0.25">
      <c r="A32" s="23"/>
      <c r="B32" s="24" t="s">
        <v>58</v>
      </c>
      <c r="C32" s="95" t="s">
        <v>25</v>
      </c>
      <c r="D32" s="23">
        <v>700</v>
      </c>
      <c r="E32" s="16">
        <v>1</v>
      </c>
    </row>
    <row r="33" spans="1:5" ht="18.75" x14ac:dyDescent="0.25">
      <c r="A33" s="23"/>
      <c r="B33" s="24" t="s">
        <v>51</v>
      </c>
      <c r="C33" s="95" t="s">
        <v>24</v>
      </c>
      <c r="D33" s="23">
        <v>500</v>
      </c>
      <c r="E33" s="16">
        <v>117</v>
      </c>
    </row>
    <row r="34" spans="1:5" x14ac:dyDescent="0.25">
      <c r="A34" s="312" t="s">
        <v>17</v>
      </c>
      <c r="B34" s="282"/>
      <c r="C34" s="279" t="s">
        <v>59</v>
      </c>
      <c r="D34" s="279"/>
      <c r="E34" s="290">
        <f>E36+E37</f>
        <v>37</v>
      </c>
    </row>
    <row r="35" spans="1:5" ht="29.25" customHeight="1" x14ac:dyDescent="0.25">
      <c r="A35" s="313"/>
      <c r="B35" s="283"/>
      <c r="C35" s="281"/>
      <c r="D35" s="281"/>
      <c r="E35" s="310"/>
    </row>
    <row r="36" spans="1:5" ht="16.149999999999999" customHeight="1" x14ac:dyDescent="0.3">
      <c r="A36" s="25"/>
      <c r="B36" s="26" t="s">
        <v>60</v>
      </c>
      <c r="C36" s="95" t="s">
        <v>61</v>
      </c>
      <c r="D36" s="27">
        <v>200</v>
      </c>
      <c r="E36" s="28">
        <v>27</v>
      </c>
    </row>
    <row r="37" spans="1:5" ht="15" customHeight="1" x14ac:dyDescent="0.3">
      <c r="A37" s="25"/>
      <c r="B37" s="26" t="s">
        <v>62</v>
      </c>
      <c r="C37" s="95" t="s">
        <v>26</v>
      </c>
      <c r="D37" s="27">
        <v>200</v>
      </c>
      <c r="E37" s="28">
        <v>10</v>
      </c>
    </row>
    <row r="38" spans="1:5" ht="18.75" x14ac:dyDescent="0.25">
      <c r="A38" s="13" t="s">
        <v>9</v>
      </c>
      <c r="B38" s="12" t="s">
        <v>63</v>
      </c>
      <c r="C38" s="95" t="s">
        <v>27</v>
      </c>
      <c r="D38" s="13">
        <v>300</v>
      </c>
      <c r="E38" s="14">
        <v>68</v>
      </c>
    </row>
    <row r="39" spans="1:5" ht="37.5" x14ac:dyDescent="0.25">
      <c r="A39" s="13" t="s">
        <v>64</v>
      </c>
      <c r="B39" s="12" t="s">
        <v>65</v>
      </c>
      <c r="C39" s="95" t="s">
        <v>66</v>
      </c>
      <c r="D39" s="13">
        <v>200</v>
      </c>
      <c r="E39" s="14">
        <v>50</v>
      </c>
    </row>
    <row r="40" spans="1:5" ht="56.25" x14ac:dyDescent="0.25">
      <c r="A40" s="13" t="s">
        <v>18</v>
      </c>
      <c r="B40" s="12"/>
      <c r="C40" s="95" t="s">
        <v>67</v>
      </c>
      <c r="D40" s="13"/>
      <c r="E40" s="29">
        <f>E41+E42</f>
        <v>80.800000000000011</v>
      </c>
    </row>
    <row r="41" spans="1:5" ht="18.75" x14ac:dyDescent="0.25">
      <c r="A41" s="13"/>
      <c r="B41" s="12" t="s">
        <v>68</v>
      </c>
      <c r="C41" s="95" t="s">
        <v>28</v>
      </c>
      <c r="D41" s="13">
        <v>100</v>
      </c>
      <c r="E41" s="14">
        <v>75.900000000000006</v>
      </c>
    </row>
    <row r="42" spans="1:5" ht="18.75" x14ac:dyDescent="0.25">
      <c r="A42" s="13"/>
      <c r="B42" s="12" t="s">
        <v>68</v>
      </c>
      <c r="C42" s="95" t="s">
        <v>28</v>
      </c>
      <c r="D42" s="13">
        <v>200</v>
      </c>
      <c r="E42" s="14">
        <v>4.9000000000000004</v>
      </c>
    </row>
    <row r="43" spans="1:5" ht="56.25" x14ac:dyDescent="0.25">
      <c r="A43" s="13" t="s">
        <v>69</v>
      </c>
      <c r="B43" s="12" t="s">
        <v>57</v>
      </c>
      <c r="C43" s="95" t="s">
        <v>70</v>
      </c>
      <c r="D43" s="13">
        <v>200</v>
      </c>
      <c r="E43" s="14">
        <v>15</v>
      </c>
    </row>
    <row r="44" spans="1:5" ht="14.45" customHeight="1" x14ac:dyDescent="0.25">
      <c r="A44" s="314" t="s">
        <v>10</v>
      </c>
      <c r="B44" s="300"/>
      <c r="C44" s="292" t="s">
        <v>29</v>
      </c>
      <c r="D44" s="292"/>
      <c r="E44" s="315">
        <f>E46+E51+E55+E56+E57+E58+E59</f>
        <v>2968.6</v>
      </c>
    </row>
    <row r="45" spans="1:5" ht="14.45" customHeight="1" x14ac:dyDescent="0.25">
      <c r="A45" s="314"/>
      <c r="B45" s="301"/>
      <c r="C45" s="293"/>
      <c r="D45" s="293"/>
      <c r="E45" s="315"/>
    </row>
    <row r="46" spans="1:5" ht="14.25" customHeight="1" x14ac:dyDescent="0.25">
      <c r="A46" s="296" t="s">
        <v>11</v>
      </c>
      <c r="B46" s="298"/>
      <c r="C46" s="294" t="s">
        <v>71</v>
      </c>
      <c r="D46" s="294"/>
      <c r="E46" s="290">
        <f>E49+E50</f>
        <v>2046.3</v>
      </c>
    </row>
    <row r="47" spans="1:5" ht="18" customHeight="1" x14ac:dyDescent="0.25">
      <c r="A47" s="297"/>
      <c r="B47" s="299"/>
      <c r="C47" s="295"/>
      <c r="D47" s="295"/>
      <c r="E47" s="291"/>
    </row>
    <row r="48" spans="1:5" ht="18" hidden="1" customHeight="1" x14ac:dyDescent="0.25">
      <c r="A48" s="297"/>
      <c r="B48" s="30"/>
      <c r="C48" s="295"/>
      <c r="D48" s="31"/>
      <c r="E48" s="291"/>
    </row>
    <row r="49" spans="1:5" ht="15.75" customHeight="1" x14ac:dyDescent="0.25">
      <c r="A49" s="32"/>
      <c r="B49" s="33" t="s">
        <v>72</v>
      </c>
      <c r="C49" s="95" t="s">
        <v>34</v>
      </c>
      <c r="D49" s="34">
        <v>200</v>
      </c>
      <c r="E49" s="14">
        <v>2046.3</v>
      </c>
    </row>
    <row r="50" spans="1:5" ht="15.75" customHeight="1" x14ac:dyDescent="0.25">
      <c r="A50" s="32"/>
      <c r="B50" s="33" t="s">
        <v>72</v>
      </c>
      <c r="C50" s="95" t="s">
        <v>35</v>
      </c>
      <c r="D50" s="34">
        <v>200</v>
      </c>
      <c r="E50" s="14"/>
    </row>
    <row r="51" spans="1:5" x14ac:dyDescent="0.25">
      <c r="A51" s="307" t="s">
        <v>12</v>
      </c>
      <c r="B51" s="316"/>
      <c r="C51" s="279" t="s">
        <v>89</v>
      </c>
      <c r="D51" s="279"/>
      <c r="E51" s="284">
        <f>E53+E54</f>
        <v>500.3</v>
      </c>
    </row>
    <row r="52" spans="1:5" x14ac:dyDescent="0.25">
      <c r="A52" s="309"/>
      <c r="B52" s="317"/>
      <c r="C52" s="281"/>
      <c r="D52" s="281"/>
      <c r="E52" s="285"/>
    </row>
    <row r="53" spans="1:5" ht="18.75" x14ac:dyDescent="0.25">
      <c r="A53" s="11"/>
      <c r="B53" s="12" t="s">
        <v>74</v>
      </c>
      <c r="C53" s="95" t="s">
        <v>30</v>
      </c>
      <c r="D53" s="34">
        <v>200</v>
      </c>
      <c r="E53" s="21">
        <v>415</v>
      </c>
    </row>
    <row r="54" spans="1:5" ht="18.75" x14ac:dyDescent="0.25">
      <c r="A54" s="11"/>
      <c r="B54" s="12" t="s">
        <v>74</v>
      </c>
      <c r="C54" s="95" t="s">
        <v>43</v>
      </c>
      <c r="D54" s="34">
        <v>200</v>
      </c>
      <c r="E54" s="21">
        <v>85.3</v>
      </c>
    </row>
    <row r="55" spans="1:5" ht="37.5" x14ac:dyDescent="0.25">
      <c r="A55" s="15" t="s">
        <v>13</v>
      </c>
      <c r="B55" s="24" t="s">
        <v>74</v>
      </c>
      <c r="C55" s="95" t="s">
        <v>31</v>
      </c>
      <c r="D55" s="34">
        <v>200</v>
      </c>
      <c r="E55" s="14">
        <v>121</v>
      </c>
    </row>
    <row r="56" spans="1:5" ht="37.5" x14ac:dyDescent="0.25">
      <c r="A56" s="13" t="s">
        <v>14</v>
      </c>
      <c r="B56" s="12" t="s">
        <v>74</v>
      </c>
      <c r="C56" s="95" t="s">
        <v>75</v>
      </c>
      <c r="D56" s="13">
        <v>200</v>
      </c>
      <c r="E56" s="14">
        <v>100</v>
      </c>
    </row>
    <row r="57" spans="1:5" ht="56.25" x14ac:dyDescent="0.25">
      <c r="A57" s="13" t="s">
        <v>76</v>
      </c>
      <c r="B57" s="12" t="s">
        <v>74</v>
      </c>
      <c r="C57" s="13" t="s">
        <v>77</v>
      </c>
      <c r="D57" s="13">
        <v>200</v>
      </c>
      <c r="E57" s="14">
        <v>10</v>
      </c>
    </row>
    <row r="58" spans="1:5" ht="37.5" x14ac:dyDescent="0.25">
      <c r="A58" s="13" t="s">
        <v>78</v>
      </c>
      <c r="B58" s="12" t="s">
        <v>74</v>
      </c>
      <c r="C58" s="13" t="s">
        <v>79</v>
      </c>
      <c r="D58" s="13">
        <v>200</v>
      </c>
      <c r="E58" s="14">
        <v>190</v>
      </c>
    </row>
    <row r="59" spans="1:5" ht="37.5" x14ac:dyDescent="0.25">
      <c r="A59" s="13" t="s">
        <v>81</v>
      </c>
      <c r="B59" s="12" t="s">
        <v>65</v>
      </c>
      <c r="C59" s="18" t="s">
        <v>80</v>
      </c>
      <c r="D59" s="18">
        <v>200</v>
      </c>
      <c r="E59" s="14">
        <v>1</v>
      </c>
    </row>
    <row r="60" spans="1:5" ht="31.5" customHeight="1" x14ac:dyDescent="0.25">
      <c r="A60" s="9" t="s">
        <v>38</v>
      </c>
      <c r="B60" s="37"/>
      <c r="C60" s="38" t="s">
        <v>41</v>
      </c>
      <c r="D60" s="38"/>
      <c r="E60" s="10">
        <f>E61</f>
        <v>1</v>
      </c>
    </row>
    <row r="61" spans="1:5" ht="31.5" customHeight="1" x14ac:dyDescent="0.25">
      <c r="A61" s="13" t="s">
        <v>39</v>
      </c>
      <c r="B61" s="35" t="s">
        <v>65</v>
      </c>
      <c r="C61" s="36" t="s">
        <v>40</v>
      </c>
      <c r="D61" s="36">
        <v>800</v>
      </c>
      <c r="E61" s="14">
        <v>1</v>
      </c>
    </row>
    <row r="62" spans="1:5" ht="37.5" x14ac:dyDescent="0.25">
      <c r="A62" s="39" t="s">
        <v>42</v>
      </c>
      <c r="B62" s="40" t="s">
        <v>82</v>
      </c>
      <c r="C62" s="97">
        <v>9910192070</v>
      </c>
      <c r="D62" s="41">
        <v>800</v>
      </c>
      <c r="E62" s="42">
        <v>100</v>
      </c>
    </row>
    <row r="63" spans="1:5" ht="18.75" x14ac:dyDescent="0.25">
      <c r="A63" s="7" t="s">
        <v>15</v>
      </c>
      <c r="B63" s="8"/>
      <c r="C63" s="9"/>
      <c r="D63" s="9"/>
      <c r="E63" s="43">
        <f>E5+E16+E44+E60+E62</f>
        <v>8388.3000000000011</v>
      </c>
    </row>
    <row r="64" spans="1:5" ht="18.75" x14ac:dyDescent="0.3">
      <c r="A64" s="98"/>
      <c r="B64" s="99"/>
      <c r="C64" s="99"/>
      <c r="D64" s="99"/>
      <c r="E64" s="91"/>
    </row>
    <row r="65" spans="1:5" ht="18.75" x14ac:dyDescent="0.3">
      <c r="A65" s="287"/>
      <c r="B65" s="287"/>
      <c r="C65" s="287"/>
      <c r="D65" s="100"/>
      <c r="E65" s="91"/>
    </row>
    <row r="66" spans="1:5" ht="18.75" x14ac:dyDescent="0.3">
      <c r="A66" s="101"/>
      <c r="B66" s="102"/>
      <c r="C66" s="288"/>
      <c r="D66" s="288"/>
      <c r="E66" s="289"/>
    </row>
    <row r="67" spans="1:5" x14ac:dyDescent="0.25">
      <c r="A67" s="286"/>
      <c r="B67" s="286"/>
      <c r="C67" s="286"/>
      <c r="D67" s="3"/>
    </row>
  </sheetData>
  <mergeCells count="50">
    <mergeCell ref="A34:A35"/>
    <mergeCell ref="E34:E35"/>
    <mergeCell ref="A51:A52"/>
    <mergeCell ref="A44:A45"/>
    <mergeCell ref="E44:E45"/>
    <mergeCell ref="C51:C52"/>
    <mergeCell ref="B51:B52"/>
    <mergeCell ref="D51:D52"/>
    <mergeCell ref="E51:E52"/>
    <mergeCell ref="A2:E2"/>
    <mergeCell ref="A3:E3"/>
    <mergeCell ref="A23:A24"/>
    <mergeCell ref="A28:A30"/>
    <mergeCell ref="E28:E30"/>
    <mergeCell ref="A6:A7"/>
    <mergeCell ref="A11:A13"/>
    <mergeCell ref="A18:A19"/>
    <mergeCell ref="B6:B7"/>
    <mergeCell ref="C6:C7"/>
    <mergeCell ref="D6:D7"/>
    <mergeCell ref="E6:E7"/>
    <mergeCell ref="C11:C13"/>
    <mergeCell ref="D11:D13"/>
    <mergeCell ref="E11:E13"/>
    <mergeCell ref="B11:B12"/>
    <mergeCell ref="A67:C67"/>
    <mergeCell ref="A65:C65"/>
    <mergeCell ref="C66:E66"/>
    <mergeCell ref="E46:E48"/>
    <mergeCell ref="C44:C45"/>
    <mergeCell ref="C46:C48"/>
    <mergeCell ref="A46:A48"/>
    <mergeCell ref="B46:B47"/>
    <mergeCell ref="D46:D47"/>
    <mergeCell ref="B44:B45"/>
    <mergeCell ref="D44:D45"/>
    <mergeCell ref="B18:B19"/>
    <mergeCell ref="C18:C19"/>
    <mergeCell ref="D18:D19"/>
    <mergeCell ref="E18:E19"/>
    <mergeCell ref="B23:B24"/>
    <mergeCell ref="C23:C24"/>
    <mergeCell ref="D23:D24"/>
    <mergeCell ref="E23:E24"/>
    <mergeCell ref="B28:B30"/>
    <mergeCell ref="C28:C30"/>
    <mergeCell ref="D28:D30"/>
    <mergeCell ref="C34:C35"/>
    <mergeCell ref="B34:B35"/>
    <mergeCell ref="D34:D35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view="pageBreakPreview" topLeftCell="A43" zoomScale="98" zoomScaleSheetLayoutView="98" workbookViewId="0">
      <selection activeCell="E54" sqref="E54"/>
    </sheetView>
  </sheetViews>
  <sheetFormatPr defaultRowHeight="15" x14ac:dyDescent="0.25"/>
  <cols>
    <col min="1" max="1" width="116.5703125" customWidth="1"/>
    <col min="2" max="2" width="8.7109375" customWidth="1"/>
    <col min="3" max="3" width="18" customWidth="1"/>
    <col min="4" max="4" width="8.85546875" customWidth="1"/>
    <col min="5" max="5" width="12.28515625" customWidth="1"/>
  </cols>
  <sheetData>
    <row r="1" spans="1:5" x14ac:dyDescent="0.25">
      <c r="B1" s="2"/>
      <c r="C1" s="2"/>
      <c r="D1" s="2"/>
      <c r="E1" s="2"/>
    </row>
    <row r="2" spans="1:5" x14ac:dyDescent="0.25">
      <c r="A2" s="326" t="s">
        <v>84</v>
      </c>
      <c r="B2" s="326"/>
      <c r="C2" s="326"/>
      <c r="D2" s="326"/>
      <c r="E2" s="326"/>
    </row>
    <row r="3" spans="1:5" x14ac:dyDescent="0.25">
      <c r="A3" s="327" t="s">
        <v>83</v>
      </c>
      <c r="B3" s="327"/>
      <c r="C3" s="327"/>
      <c r="D3" s="327"/>
      <c r="E3" s="327"/>
    </row>
    <row r="4" spans="1:5" ht="42.75" customHeight="1" x14ac:dyDescent="0.25">
      <c r="A4" s="4" t="s">
        <v>0</v>
      </c>
      <c r="B4" s="5" t="s">
        <v>44</v>
      </c>
      <c r="C4" s="5" t="s">
        <v>16</v>
      </c>
      <c r="D4" s="6" t="s">
        <v>45</v>
      </c>
      <c r="E4" s="5" t="s">
        <v>1</v>
      </c>
    </row>
    <row r="5" spans="1:5" ht="18.75" x14ac:dyDescent="0.25">
      <c r="A5" s="7" t="s">
        <v>2</v>
      </c>
      <c r="B5" s="8"/>
      <c r="C5" s="44" t="s">
        <v>32</v>
      </c>
      <c r="D5" s="9"/>
      <c r="E5" s="10">
        <f>E6+E11</f>
        <v>2548</v>
      </c>
    </row>
    <row r="6" spans="1:5" x14ac:dyDescent="0.25">
      <c r="A6" s="306" t="s">
        <v>3</v>
      </c>
      <c r="B6" s="276"/>
      <c r="C6" s="320" t="s">
        <v>49</v>
      </c>
      <c r="D6" s="279"/>
      <c r="E6" s="290">
        <f>E8+E9+E10</f>
        <v>2096</v>
      </c>
    </row>
    <row r="7" spans="1:5" ht="25.5" customHeight="1" x14ac:dyDescent="0.25">
      <c r="A7" s="306"/>
      <c r="B7" s="278"/>
      <c r="C7" s="321"/>
      <c r="D7" s="281"/>
      <c r="E7" s="310"/>
    </row>
    <row r="8" spans="1:5" ht="18.75" x14ac:dyDescent="0.25">
      <c r="A8" s="11"/>
      <c r="B8" s="12" t="s">
        <v>47</v>
      </c>
      <c r="C8" s="34" t="s">
        <v>19</v>
      </c>
      <c r="D8" s="13">
        <v>100</v>
      </c>
      <c r="E8" s="14">
        <v>1663</v>
      </c>
    </row>
    <row r="9" spans="1:5" ht="18.75" x14ac:dyDescent="0.25">
      <c r="A9" s="11"/>
      <c r="B9" s="12" t="s">
        <v>47</v>
      </c>
      <c r="C9" s="34" t="s">
        <v>19</v>
      </c>
      <c r="D9" s="13">
        <v>200</v>
      </c>
      <c r="E9" s="14">
        <v>433</v>
      </c>
    </row>
    <row r="10" spans="1:5" ht="18.75" x14ac:dyDescent="0.25">
      <c r="A10" s="15"/>
      <c r="B10" s="12" t="s">
        <v>47</v>
      </c>
      <c r="C10" s="34" t="s">
        <v>19</v>
      </c>
      <c r="D10" s="13">
        <v>800</v>
      </c>
      <c r="E10" s="16"/>
    </row>
    <row r="11" spans="1:5" x14ac:dyDescent="0.25">
      <c r="A11" s="307" t="s">
        <v>4</v>
      </c>
      <c r="B11" s="276"/>
      <c r="C11" s="318" t="s">
        <v>50</v>
      </c>
      <c r="D11" s="294"/>
      <c r="E11" s="290">
        <f>E14+E15</f>
        <v>452</v>
      </c>
    </row>
    <row r="12" spans="1:5" x14ac:dyDescent="0.25">
      <c r="A12" s="308"/>
      <c r="B12" s="277"/>
      <c r="C12" s="319"/>
      <c r="D12" s="295"/>
      <c r="E12" s="291"/>
    </row>
    <row r="13" spans="1:5" ht="18.75" x14ac:dyDescent="0.25">
      <c r="A13" s="308"/>
      <c r="B13" s="17"/>
      <c r="C13" s="325"/>
      <c r="D13" s="311"/>
      <c r="E13" s="310"/>
    </row>
    <row r="14" spans="1:5" ht="18.75" x14ac:dyDescent="0.25">
      <c r="A14" s="11"/>
      <c r="B14" s="12" t="s">
        <v>47</v>
      </c>
      <c r="C14" s="45" t="s">
        <v>33</v>
      </c>
      <c r="D14" s="18">
        <v>100</v>
      </c>
      <c r="E14" s="14">
        <v>398</v>
      </c>
    </row>
    <row r="15" spans="1:5" ht="18.75" x14ac:dyDescent="0.25">
      <c r="A15" s="19"/>
      <c r="B15" s="20" t="s">
        <v>47</v>
      </c>
      <c r="C15" s="45" t="s">
        <v>33</v>
      </c>
      <c r="D15" s="18">
        <v>200</v>
      </c>
      <c r="E15" s="14">
        <v>54</v>
      </c>
    </row>
    <row r="16" spans="1:5" ht="18.75" x14ac:dyDescent="0.25">
      <c r="A16" s="9" t="s">
        <v>5</v>
      </c>
      <c r="B16" s="8"/>
      <c r="C16" s="44" t="s">
        <v>20</v>
      </c>
      <c r="D16" s="9"/>
      <c r="E16" s="10">
        <f>E17+E18+E23+E29+E35+E39+E40+E41</f>
        <v>5381</v>
      </c>
    </row>
    <row r="17" spans="1:5" ht="18.75" x14ac:dyDescent="0.25">
      <c r="A17" s="13" t="s">
        <v>36</v>
      </c>
      <c r="B17" s="12" t="s">
        <v>48</v>
      </c>
      <c r="C17" s="34" t="s">
        <v>21</v>
      </c>
      <c r="D17" s="13">
        <v>100</v>
      </c>
      <c r="E17" s="14">
        <v>959</v>
      </c>
    </row>
    <row r="18" spans="1:5" x14ac:dyDescent="0.25">
      <c r="A18" s="307" t="s">
        <v>6</v>
      </c>
      <c r="B18" s="276"/>
      <c r="C18" s="320" t="s">
        <v>53</v>
      </c>
      <c r="D18" s="279"/>
      <c r="E18" s="284">
        <f>E20+E21+E22</f>
        <v>1706</v>
      </c>
    </row>
    <row r="19" spans="1:5" ht="27" customHeight="1" x14ac:dyDescent="0.25">
      <c r="A19" s="309"/>
      <c r="B19" s="278"/>
      <c r="C19" s="321"/>
      <c r="D19" s="281"/>
      <c r="E19" s="285"/>
    </row>
    <row r="20" spans="1:5" ht="18.75" x14ac:dyDescent="0.25">
      <c r="A20" s="19"/>
      <c r="B20" s="20" t="s">
        <v>51</v>
      </c>
      <c r="C20" s="34" t="s">
        <v>22</v>
      </c>
      <c r="D20" s="13">
        <v>100</v>
      </c>
      <c r="E20" s="21">
        <v>1192</v>
      </c>
    </row>
    <row r="21" spans="1:5" ht="18.75" x14ac:dyDescent="0.25">
      <c r="A21" s="19"/>
      <c r="B21" s="20" t="s">
        <v>51</v>
      </c>
      <c r="C21" s="34" t="s">
        <v>22</v>
      </c>
      <c r="D21" s="13">
        <v>200</v>
      </c>
      <c r="E21" s="21">
        <v>509</v>
      </c>
    </row>
    <row r="22" spans="1:5" ht="18.75" x14ac:dyDescent="0.25">
      <c r="A22" s="19"/>
      <c r="B22" s="20" t="s">
        <v>51</v>
      </c>
      <c r="C22" s="34" t="s">
        <v>22</v>
      </c>
      <c r="D22" s="13">
        <v>800</v>
      </c>
      <c r="E22" s="21">
        <v>5</v>
      </c>
    </row>
    <row r="23" spans="1:5" x14ac:dyDescent="0.25">
      <c r="A23" s="304" t="s">
        <v>7</v>
      </c>
      <c r="B23" s="276"/>
      <c r="C23" s="320" t="s">
        <v>52</v>
      </c>
      <c r="D23" s="279"/>
      <c r="E23" s="284">
        <f>E25+E26+E28+E27</f>
        <v>2283</v>
      </c>
    </row>
    <row r="24" spans="1:5" x14ac:dyDescent="0.25">
      <c r="A24" s="304"/>
      <c r="B24" s="278"/>
      <c r="C24" s="321"/>
      <c r="D24" s="281"/>
      <c r="E24" s="285"/>
    </row>
    <row r="25" spans="1:5" ht="18.75" x14ac:dyDescent="0.25">
      <c r="A25" s="13"/>
      <c r="B25" s="12" t="s">
        <v>54</v>
      </c>
      <c r="C25" s="34" t="s">
        <v>37</v>
      </c>
      <c r="D25" s="13">
        <v>100</v>
      </c>
      <c r="E25" s="22">
        <v>1869.1</v>
      </c>
    </row>
    <row r="26" spans="1:5" ht="18.75" x14ac:dyDescent="0.25">
      <c r="A26" s="13"/>
      <c r="B26" s="12" t="s">
        <v>54</v>
      </c>
      <c r="C26" s="34" t="s">
        <v>37</v>
      </c>
      <c r="D26" s="13">
        <v>200</v>
      </c>
      <c r="E26" s="22">
        <v>352.9</v>
      </c>
    </row>
    <row r="27" spans="1:5" ht="18.75" x14ac:dyDescent="0.25">
      <c r="A27" s="13"/>
      <c r="B27" s="12" t="s">
        <v>54</v>
      </c>
      <c r="C27" s="34" t="s">
        <v>37</v>
      </c>
      <c r="D27" s="13">
        <v>800</v>
      </c>
      <c r="E27" s="22">
        <v>0.4</v>
      </c>
    </row>
    <row r="28" spans="1:5" ht="18.75" x14ac:dyDescent="0.25">
      <c r="A28" s="13"/>
      <c r="B28" s="12" t="s">
        <v>54</v>
      </c>
      <c r="C28" s="34" t="s">
        <v>85</v>
      </c>
      <c r="D28" s="13">
        <v>800</v>
      </c>
      <c r="E28" s="22">
        <v>60.6</v>
      </c>
    </row>
    <row r="29" spans="1:5" x14ac:dyDescent="0.25">
      <c r="A29" s="304" t="s">
        <v>8</v>
      </c>
      <c r="B29" s="276"/>
      <c r="C29" s="320" t="s">
        <v>56</v>
      </c>
      <c r="D29" s="279"/>
      <c r="E29" s="305">
        <f>E32+E33+E34</f>
        <v>124</v>
      </c>
    </row>
    <row r="30" spans="1:5" x14ac:dyDescent="0.25">
      <c r="A30" s="304"/>
      <c r="B30" s="277"/>
      <c r="C30" s="324"/>
      <c r="D30" s="280"/>
      <c r="E30" s="305"/>
    </row>
    <row r="31" spans="1:5" x14ac:dyDescent="0.25">
      <c r="A31" s="304"/>
      <c r="B31" s="278"/>
      <c r="C31" s="321"/>
      <c r="D31" s="281"/>
      <c r="E31" s="305"/>
    </row>
    <row r="32" spans="1:5" ht="18.75" x14ac:dyDescent="0.25">
      <c r="A32" s="23"/>
      <c r="B32" s="24" t="s">
        <v>57</v>
      </c>
      <c r="C32" s="34" t="s">
        <v>23</v>
      </c>
      <c r="D32" s="23">
        <v>800</v>
      </c>
      <c r="E32" s="16">
        <v>5</v>
      </c>
    </row>
    <row r="33" spans="1:5" ht="18.75" x14ac:dyDescent="0.25">
      <c r="A33" s="23"/>
      <c r="B33" s="24" t="s">
        <v>58</v>
      </c>
      <c r="C33" s="34" t="s">
        <v>25</v>
      </c>
      <c r="D33" s="23">
        <v>700</v>
      </c>
      <c r="E33" s="16">
        <v>1</v>
      </c>
    </row>
    <row r="34" spans="1:5" ht="18.75" x14ac:dyDescent="0.25">
      <c r="A34" s="23"/>
      <c r="B34" s="24" t="s">
        <v>51</v>
      </c>
      <c r="C34" s="34" t="s">
        <v>24</v>
      </c>
      <c r="D34" s="23">
        <v>500</v>
      </c>
      <c r="E34" s="16">
        <v>118</v>
      </c>
    </row>
    <row r="35" spans="1:5" x14ac:dyDescent="0.25">
      <c r="A35" s="312" t="s">
        <v>17</v>
      </c>
      <c r="B35" s="282"/>
      <c r="C35" s="320" t="s">
        <v>59</v>
      </c>
      <c r="D35" s="279"/>
      <c r="E35" s="290">
        <f>E37+E38</f>
        <v>7</v>
      </c>
    </row>
    <row r="36" spans="1:5" ht="23.25" customHeight="1" x14ac:dyDescent="0.25">
      <c r="A36" s="313"/>
      <c r="B36" s="283"/>
      <c r="C36" s="321"/>
      <c r="D36" s="281"/>
      <c r="E36" s="310"/>
    </row>
    <row r="37" spans="1:5" ht="18.75" x14ac:dyDescent="0.3">
      <c r="A37" s="25"/>
      <c r="B37" s="26" t="s">
        <v>60</v>
      </c>
      <c r="C37" s="34" t="s">
        <v>61</v>
      </c>
      <c r="D37" s="27">
        <v>200</v>
      </c>
      <c r="E37" s="28">
        <v>2</v>
      </c>
    </row>
    <row r="38" spans="1:5" ht="18.75" x14ac:dyDescent="0.3">
      <c r="A38" s="25"/>
      <c r="B38" s="26" t="s">
        <v>62</v>
      </c>
      <c r="C38" s="34" t="s">
        <v>26</v>
      </c>
      <c r="D38" s="27">
        <v>200</v>
      </c>
      <c r="E38" s="28">
        <v>5</v>
      </c>
    </row>
    <row r="39" spans="1:5" ht="24.75" customHeight="1" x14ac:dyDescent="0.25">
      <c r="A39" s="13" t="s">
        <v>9</v>
      </c>
      <c r="B39" s="12" t="s">
        <v>63</v>
      </c>
      <c r="C39" s="34" t="s">
        <v>27</v>
      </c>
      <c r="D39" s="13">
        <v>300</v>
      </c>
      <c r="E39" s="14">
        <v>70</v>
      </c>
    </row>
    <row r="40" spans="1:5" ht="37.5" x14ac:dyDescent="0.25">
      <c r="A40" s="13" t="s">
        <v>86</v>
      </c>
      <c r="B40" s="12" t="s">
        <v>87</v>
      </c>
      <c r="C40" s="34" t="s">
        <v>88</v>
      </c>
      <c r="D40" s="13">
        <v>200</v>
      </c>
      <c r="E40" s="14">
        <v>30</v>
      </c>
    </row>
    <row r="41" spans="1:5" ht="37.5" x14ac:dyDescent="0.25">
      <c r="A41" s="13" t="s">
        <v>18</v>
      </c>
      <c r="B41" s="12"/>
      <c r="C41" s="34" t="s">
        <v>67</v>
      </c>
      <c r="D41" s="13"/>
      <c r="E41" s="29">
        <f>E42+E43</f>
        <v>202</v>
      </c>
    </row>
    <row r="42" spans="1:5" ht="18.75" x14ac:dyDescent="0.25">
      <c r="A42" s="34"/>
      <c r="B42" s="12" t="s">
        <v>68</v>
      </c>
      <c r="C42" s="34" t="s">
        <v>28</v>
      </c>
      <c r="D42" s="13">
        <v>100</v>
      </c>
      <c r="E42" s="14">
        <v>189.6</v>
      </c>
    </row>
    <row r="43" spans="1:5" ht="18.75" x14ac:dyDescent="0.25">
      <c r="A43" s="13"/>
      <c r="B43" s="12" t="s">
        <v>68</v>
      </c>
      <c r="C43" s="34" t="s">
        <v>28</v>
      </c>
      <c r="D43" s="13">
        <v>200</v>
      </c>
      <c r="E43" s="14">
        <v>12.4</v>
      </c>
    </row>
    <row r="44" spans="1:5" x14ac:dyDescent="0.25">
      <c r="A44" s="314" t="s">
        <v>10</v>
      </c>
      <c r="B44" s="300"/>
      <c r="C44" s="322" t="s">
        <v>29</v>
      </c>
      <c r="D44" s="292"/>
      <c r="E44" s="315">
        <f>E46+E52+E57+E65+E66+E67+E68+E69+E70</f>
        <v>16336.5</v>
      </c>
    </row>
    <row r="45" spans="1:5" x14ac:dyDescent="0.25">
      <c r="A45" s="314"/>
      <c r="B45" s="301"/>
      <c r="C45" s="323"/>
      <c r="D45" s="293"/>
      <c r="E45" s="315"/>
    </row>
    <row r="46" spans="1:5" x14ac:dyDescent="0.25">
      <c r="A46" s="296" t="s">
        <v>11</v>
      </c>
      <c r="B46" s="298"/>
      <c r="C46" s="318" t="s">
        <v>71</v>
      </c>
      <c r="D46" s="294"/>
      <c r="E46" s="290">
        <f>E49+E50+E51</f>
        <v>3813.6</v>
      </c>
    </row>
    <row r="47" spans="1:5" x14ac:dyDescent="0.25">
      <c r="A47" s="297"/>
      <c r="B47" s="299"/>
      <c r="C47" s="319"/>
      <c r="D47" s="295"/>
      <c r="E47" s="291"/>
    </row>
    <row r="48" spans="1:5" ht="18.75" x14ac:dyDescent="0.25">
      <c r="A48" s="297"/>
      <c r="B48" s="30"/>
      <c r="C48" s="319"/>
      <c r="D48" s="31"/>
      <c r="E48" s="291"/>
    </row>
    <row r="49" spans="1:5" ht="18.75" x14ac:dyDescent="0.25">
      <c r="A49" s="135" t="s">
        <v>150</v>
      </c>
      <c r="B49" s="33" t="s">
        <v>72</v>
      </c>
      <c r="C49" s="34" t="s">
        <v>34</v>
      </c>
      <c r="D49" s="34">
        <v>200</v>
      </c>
      <c r="E49" s="14">
        <v>550.6</v>
      </c>
    </row>
    <row r="50" spans="1:5" ht="18.75" x14ac:dyDescent="0.25">
      <c r="A50" s="123" t="s">
        <v>149</v>
      </c>
      <c r="B50" s="117" t="s">
        <v>72</v>
      </c>
      <c r="C50" s="106" t="s">
        <v>35</v>
      </c>
      <c r="D50" s="106">
        <v>200</v>
      </c>
      <c r="E50" s="107">
        <v>1603.1</v>
      </c>
    </row>
    <row r="51" spans="1:5" ht="18.75" x14ac:dyDescent="0.25">
      <c r="A51" s="133"/>
      <c r="B51" s="134" t="s">
        <v>72</v>
      </c>
      <c r="C51" s="45" t="s">
        <v>35</v>
      </c>
      <c r="D51" s="45">
        <v>200</v>
      </c>
      <c r="E51" s="129">
        <v>1659.9</v>
      </c>
    </row>
    <row r="52" spans="1:5" x14ac:dyDescent="0.25">
      <c r="A52" s="307" t="s">
        <v>12</v>
      </c>
      <c r="B52" s="316"/>
      <c r="C52" s="320" t="s">
        <v>89</v>
      </c>
      <c r="D52" s="279"/>
      <c r="E52" s="284">
        <f>E54+E55+E56</f>
        <v>905</v>
      </c>
    </row>
    <row r="53" spans="1:5" x14ac:dyDescent="0.25">
      <c r="A53" s="309"/>
      <c r="B53" s="317"/>
      <c r="C53" s="321"/>
      <c r="D53" s="281"/>
      <c r="E53" s="285"/>
    </row>
    <row r="54" spans="1:5" ht="18.75" x14ac:dyDescent="0.25">
      <c r="A54" s="108" t="s">
        <v>142</v>
      </c>
      <c r="B54" s="12" t="s">
        <v>74</v>
      </c>
      <c r="C54" s="34" t="s">
        <v>30</v>
      </c>
      <c r="D54" s="34">
        <v>200</v>
      </c>
      <c r="E54" s="21">
        <v>756.5</v>
      </c>
    </row>
    <row r="55" spans="1:5" ht="18.75" x14ac:dyDescent="0.25">
      <c r="A55" s="11"/>
      <c r="B55" s="118" t="s">
        <v>74</v>
      </c>
      <c r="C55" s="106" t="s">
        <v>43</v>
      </c>
      <c r="D55" s="106">
        <v>200</v>
      </c>
      <c r="E55" s="107">
        <v>135</v>
      </c>
    </row>
    <row r="56" spans="1:5" ht="18.75" x14ac:dyDescent="0.25">
      <c r="A56" s="15"/>
      <c r="B56" s="125" t="s">
        <v>74</v>
      </c>
      <c r="C56" s="45" t="s">
        <v>43</v>
      </c>
      <c r="D56" s="45">
        <v>200</v>
      </c>
      <c r="E56" s="113">
        <v>13.5</v>
      </c>
    </row>
    <row r="57" spans="1:5" ht="18.75" x14ac:dyDescent="0.25">
      <c r="A57" s="15" t="s">
        <v>13</v>
      </c>
      <c r="B57" s="24"/>
      <c r="C57" s="34" t="s">
        <v>73</v>
      </c>
      <c r="D57" s="34"/>
      <c r="E57" s="29">
        <f>E58+E60+E61+E62+E63+E64+E59</f>
        <v>4940.1000000000004</v>
      </c>
    </row>
    <row r="58" spans="1:5" ht="18.75" x14ac:dyDescent="0.25">
      <c r="A58" s="131" t="s">
        <v>152</v>
      </c>
      <c r="B58" s="24" t="s">
        <v>74</v>
      </c>
      <c r="C58" s="34" t="s">
        <v>31</v>
      </c>
      <c r="D58" s="34">
        <v>200</v>
      </c>
      <c r="E58" s="14">
        <v>694.7</v>
      </c>
    </row>
    <row r="59" spans="1:5" ht="18.75" x14ac:dyDescent="0.25">
      <c r="A59" s="115" t="s">
        <v>141</v>
      </c>
      <c r="B59" s="114" t="s">
        <v>74</v>
      </c>
      <c r="C59" s="106" t="s">
        <v>140</v>
      </c>
      <c r="D59" s="106">
        <v>200</v>
      </c>
      <c r="E59" s="107">
        <v>100</v>
      </c>
    </row>
    <row r="60" spans="1:5" ht="18.75" x14ac:dyDescent="0.25">
      <c r="A60" s="15"/>
      <c r="B60" s="114" t="s">
        <v>74</v>
      </c>
      <c r="C60" s="106" t="s">
        <v>90</v>
      </c>
      <c r="D60" s="106">
        <v>200</v>
      </c>
      <c r="E60" s="107">
        <v>824.4</v>
      </c>
    </row>
    <row r="61" spans="1:5" ht="18.75" x14ac:dyDescent="0.25">
      <c r="A61" s="15"/>
      <c r="B61" s="24" t="s">
        <v>74</v>
      </c>
      <c r="C61" s="34" t="s">
        <v>90</v>
      </c>
      <c r="D61" s="34">
        <v>200</v>
      </c>
      <c r="E61" s="14">
        <v>605</v>
      </c>
    </row>
    <row r="62" spans="1:5" ht="18.75" x14ac:dyDescent="0.25">
      <c r="A62" s="130" t="s">
        <v>151</v>
      </c>
      <c r="B62" s="114" t="s">
        <v>65</v>
      </c>
      <c r="C62" s="106" t="s">
        <v>91</v>
      </c>
      <c r="D62" s="106">
        <v>200</v>
      </c>
      <c r="E62" s="107">
        <v>2500</v>
      </c>
    </row>
    <row r="63" spans="1:5" ht="18.75" x14ac:dyDescent="0.25">
      <c r="A63" s="15"/>
      <c r="B63" s="24" t="s">
        <v>65</v>
      </c>
      <c r="C63" s="34" t="s">
        <v>91</v>
      </c>
      <c r="D63" s="34">
        <v>200</v>
      </c>
      <c r="E63" s="14">
        <v>181</v>
      </c>
    </row>
    <row r="64" spans="1:5" ht="18.75" x14ac:dyDescent="0.25">
      <c r="A64" s="15"/>
      <c r="B64" s="24" t="s">
        <v>65</v>
      </c>
      <c r="C64" s="34" t="s">
        <v>91</v>
      </c>
      <c r="D64" s="34">
        <v>200</v>
      </c>
      <c r="E64" s="14">
        <v>35</v>
      </c>
    </row>
    <row r="65" spans="1:5" ht="18.75" x14ac:dyDescent="0.25">
      <c r="A65" s="13" t="s">
        <v>14</v>
      </c>
      <c r="B65" s="12" t="s">
        <v>74</v>
      </c>
      <c r="C65" s="34" t="s">
        <v>92</v>
      </c>
      <c r="D65" s="13">
        <v>200</v>
      </c>
      <c r="E65" s="14">
        <v>50</v>
      </c>
    </row>
    <row r="66" spans="1:5" ht="18.75" x14ac:dyDescent="0.25">
      <c r="A66" s="13" t="s">
        <v>93</v>
      </c>
      <c r="B66" s="12" t="s">
        <v>74</v>
      </c>
      <c r="C66" s="34" t="s">
        <v>94</v>
      </c>
      <c r="D66" s="13">
        <v>200</v>
      </c>
      <c r="E66" s="14">
        <v>100.9</v>
      </c>
    </row>
    <row r="67" spans="1:5" ht="37.5" x14ac:dyDescent="0.25">
      <c r="A67" s="13" t="s">
        <v>95</v>
      </c>
      <c r="B67" s="12" t="s">
        <v>74</v>
      </c>
      <c r="C67" s="34" t="s">
        <v>96</v>
      </c>
      <c r="D67" s="13">
        <v>200</v>
      </c>
      <c r="E67" s="14">
        <v>50</v>
      </c>
    </row>
    <row r="68" spans="1:5" ht="31.5" x14ac:dyDescent="0.25">
      <c r="A68" s="13" t="s">
        <v>143</v>
      </c>
      <c r="B68" s="12" t="s">
        <v>65</v>
      </c>
      <c r="C68" s="34" t="s">
        <v>97</v>
      </c>
      <c r="D68" s="13">
        <v>200</v>
      </c>
      <c r="E68" s="14">
        <v>131</v>
      </c>
    </row>
    <row r="69" spans="1:5" ht="37.5" x14ac:dyDescent="0.25">
      <c r="A69" s="13" t="s">
        <v>98</v>
      </c>
      <c r="B69" s="12" t="s">
        <v>65</v>
      </c>
      <c r="C69" s="45" t="s">
        <v>99</v>
      </c>
      <c r="D69" s="18">
        <v>200</v>
      </c>
      <c r="E69" s="14">
        <v>1</v>
      </c>
    </row>
    <row r="70" spans="1:5" ht="18.75" x14ac:dyDescent="0.25">
      <c r="A70" s="13" t="s">
        <v>100</v>
      </c>
      <c r="B70" s="35"/>
      <c r="C70" s="46" t="s">
        <v>101</v>
      </c>
      <c r="D70" s="36"/>
      <c r="E70" s="29">
        <f>E71+E72+E73</f>
        <v>6344.9</v>
      </c>
    </row>
    <row r="71" spans="1:5" ht="18.75" x14ac:dyDescent="0.25">
      <c r="A71" s="132" t="s">
        <v>153</v>
      </c>
      <c r="B71" s="119" t="s">
        <v>74</v>
      </c>
      <c r="C71" s="120" t="s">
        <v>102</v>
      </c>
      <c r="D71" s="121">
        <v>200</v>
      </c>
      <c r="E71" s="107">
        <v>4900</v>
      </c>
    </row>
    <row r="72" spans="1:5" ht="18.75" x14ac:dyDescent="0.25">
      <c r="A72" s="13"/>
      <c r="B72" s="35" t="s">
        <v>74</v>
      </c>
      <c r="C72" s="46" t="s">
        <v>102</v>
      </c>
      <c r="D72" s="36">
        <v>200</v>
      </c>
      <c r="E72" s="14">
        <v>1021.9</v>
      </c>
    </row>
    <row r="73" spans="1:5" ht="18.75" x14ac:dyDescent="0.25">
      <c r="A73" s="13"/>
      <c r="B73" s="35" t="s">
        <v>74</v>
      </c>
      <c r="C73" s="46" t="s">
        <v>102</v>
      </c>
      <c r="D73" s="36">
        <v>200</v>
      </c>
      <c r="E73" s="14">
        <v>423</v>
      </c>
    </row>
    <row r="74" spans="1:5" ht="37.5" x14ac:dyDescent="0.25">
      <c r="A74" s="9" t="s">
        <v>38</v>
      </c>
      <c r="B74" s="37"/>
      <c r="C74" s="47" t="s">
        <v>41</v>
      </c>
      <c r="D74" s="38"/>
      <c r="E74" s="10">
        <f>E75</f>
        <v>1</v>
      </c>
    </row>
    <row r="75" spans="1:5" ht="18.75" x14ac:dyDescent="0.25">
      <c r="A75" s="13" t="s">
        <v>39</v>
      </c>
      <c r="B75" s="35" t="s">
        <v>65</v>
      </c>
      <c r="C75" s="46" t="s">
        <v>40</v>
      </c>
      <c r="D75" s="36">
        <v>200</v>
      </c>
      <c r="E75" s="14">
        <v>1</v>
      </c>
    </row>
    <row r="76" spans="1:5" ht="31.5" x14ac:dyDescent="0.25">
      <c r="A76" s="103" t="s">
        <v>135</v>
      </c>
      <c r="B76" s="92"/>
      <c r="C76" s="93" t="s">
        <v>127</v>
      </c>
      <c r="D76" s="49"/>
      <c r="E76" s="50">
        <f>E77</f>
        <v>15</v>
      </c>
    </row>
    <row r="77" spans="1:5" ht="15.75" x14ac:dyDescent="0.25">
      <c r="A77" s="104" t="s">
        <v>144</v>
      </c>
      <c r="B77" s="48" t="s">
        <v>65</v>
      </c>
      <c r="C77" s="93" t="s">
        <v>125</v>
      </c>
      <c r="D77" s="49">
        <v>200</v>
      </c>
      <c r="E77" s="51">
        <v>15</v>
      </c>
    </row>
    <row r="78" spans="1:5" ht="18.75" x14ac:dyDescent="0.25">
      <c r="A78" s="39" t="s">
        <v>131</v>
      </c>
      <c r="B78" s="40" t="s">
        <v>82</v>
      </c>
      <c r="C78" s="41" t="s">
        <v>103</v>
      </c>
      <c r="D78" s="41">
        <v>800</v>
      </c>
      <c r="E78" s="42">
        <v>96</v>
      </c>
    </row>
    <row r="79" spans="1:5" ht="18.75" x14ac:dyDescent="0.25">
      <c r="A79" s="116" t="s">
        <v>154</v>
      </c>
      <c r="B79" s="8"/>
      <c r="C79" s="9"/>
      <c r="D79" s="9"/>
      <c r="E79" s="43">
        <f>E5+E16+E44+E74+E78+E76</f>
        <v>24377.5</v>
      </c>
    </row>
  </sheetData>
  <mergeCells count="47">
    <mergeCell ref="A2:E2"/>
    <mergeCell ref="A3:E3"/>
    <mergeCell ref="A6:A7"/>
    <mergeCell ref="B6:B7"/>
    <mergeCell ref="C6:C7"/>
    <mergeCell ref="D6:D7"/>
    <mergeCell ref="E6:E7"/>
    <mergeCell ref="A18:A19"/>
    <mergeCell ref="B18:B19"/>
    <mergeCell ref="C18:C19"/>
    <mergeCell ref="D18:D19"/>
    <mergeCell ref="E18:E19"/>
    <mergeCell ref="A11:A13"/>
    <mergeCell ref="B11:B12"/>
    <mergeCell ref="C11:C13"/>
    <mergeCell ref="D11:D13"/>
    <mergeCell ref="E11:E13"/>
    <mergeCell ref="A29:A31"/>
    <mergeCell ref="B29:B31"/>
    <mergeCell ref="C29:C31"/>
    <mergeCell ref="D29:D31"/>
    <mergeCell ref="E29:E31"/>
    <mergeCell ref="A23:A24"/>
    <mergeCell ref="B23:B24"/>
    <mergeCell ref="C23:C24"/>
    <mergeCell ref="D23:D24"/>
    <mergeCell ref="E23:E24"/>
    <mergeCell ref="A44:A45"/>
    <mergeCell ref="B44:B45"/>
    <mergeCell ref="C44:C45"/>
    <mergeCell ref="D44:D45"/>
    <mergeCell ref="E44:E45"/>
    <mergeCell ref="A35:A36"/>
    <mergeCell ref="B35:B36"/>
    <mergeCell ref="C35:C36"/>
    <mergeCell ref="D35:D36"/>
    <mergeCell ref="E35:E36"/>
    <mergeCell ref="A52:A53"/>
    <mergeCell ref="B52:B53"/>
    <mergeCell ref="C52:C53"/>
    <mergeCell ref="D52:D53"/>
    <mergeCell ref="E52:E53"/>
    <mergeCell ref="A46:A48"/>
    <mergeCell ref="B46:B47"/>
    <mergeCell ref="C46:C48"/>
    <mergeCell ref="D46:D47"/>
    <mergeCell ref="E46:E48"/>
  </mergeCells>
  <pageMargins left="0.70866141732283472" right="0.17" top="0.15748031496062992" bottom="0.18" header="0.16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view="pageBreakPreview" zoomScale="60" workbookViewId="0">
      <selection activeCell="A10" sqref="A10"/>
    </sheetView>
  </sheetViews>
  <sheetFormatPr defaultRowHeight="15" x14ac:dyDescent="0.25"/>
  <cols>
    <col min="1" max="1" width="95.85546875" customWidth="1"/>
    <col min="2" max="2" width="6.85546875" customWidth="1"/>
    <col min="3" max="3" width="17.7109375" customWidth="1"/>
    <col min="4" max="4" width="7.42578125" customWidth="1"/>
    <col min="5" max="5" width="14.42578125" customWidth="1"/>
  </cols>
  <sheetData>
    <row r="1" spans="1:5" x14ac:dyDescent="0.25">
      <c r="B1" s="2"/>
      <c r="C1" s="2"/>
      <c r="D1" s="2"/>
      <c r="E1" s="2"/>
    </row>
    <row r="2" spans="1:5" ht="18.75" x14ac:dyDescent="0.3">
      <c r="A2" s="302" t="s">
        <v>104</v>
      </c>
      <c r="B2" s="302"/>
      <c r="C2" s="302"/>
      <c r="D2" s="302"/>
      <c r="E2" s="302"/>
    </row>
    <row r="3" spans="1:5" ht="18.75" x14ac:dyDescent="0.3">
      <c r="A3" s="303" t="s">
        <v>83</v>
      </c>
      <c r="B3" s="303"/>
      <c r="C3" s="303"/>
      <c r="D3" s="303"/>
      <c r="E3" s="303"/>
    </row>
    <row r="4" spans="1:5" ht="37.5" x14ac:dyDescent="0.3">
      <c r="A4" s="52" t="s">
        <v>0</v>
      </c>
      <c r="B4" s="53" t="s">
        <v>44</v>
      </c>
      <c r="C4" s="54" t="s">
        <v>16</v>
      </c>
      <c r="D4" s="55" t="s">
        <v>45</v>
      </c>
      <c r="E4" s="5" t="s">
        <v>1</v>
      </c>
    </row>
    <row r="5" spans="1:5" ht="37.5" x14ac:dyDescent="0.3">
      <c r="A5" s="56" t="s">
        <v>2</v>
      </c>
      <c r="B5" s="8"/>
      <c r="C5" s="57" t="s">
        <v>32</v>
      </c>
      <c r="D5" s="58"/>
      <c r="E5" s="59">
        <f>E6+E12</f>
        <v>2790.5</v>
      </c>
    </row>
    <row r="6" spans="1:5" x14ac:dyDescent="0.25">
      <c r="A6" s="353" t="s">
        <v>3</v>
      </c>
      <c r="B6" s="276"/>
      <c r="C6" s="337" t="s">
        <v>49</v>
      </c>
      <c r="D6" s="339"/>
      <c r="E6" s="343">
        <f>E8+E9+E11+E10</f>
        <v>2414.5</v>
      </c>
    </row>
    <row r="7" spans="1:5" ht="22.5" customHeight="1" x14ac:dyDescent="0.25">
      <c r="A7" s="353"/>
      <c r="B7" s="278"/>
      <c r="C7" s="338"/>
      <c r="D7" s="340"/>
      <c r="E7" s="344"/>
    </row>
    <row r="8" spans="1:5" ht="18.75" x14ac:dyDescent="0.3">
      <c r="A8" s="81"/>
      <c r="B8" s="12" t="s">
        <v>47</v>
      </c>
      <c r="C8" s="60" t="s">
        <v>19</v>
      </c>
      <c r="D8" s="61">
        <v>100</v>
      </c>
      <c r="E8" s="62">
        <v>1055.5</v>
      </c>
    </row>
    <row r="9" spans="1:5" ht="18.75" x14ac:dyDescent="0.3">
      <c r="A9" s="110" t="s">
        <v>147</v>
      </c>
      <c r="B9" s="12" t="s">
        <v>47</v>
      </c>
      <c r="C9" s="60" t="s">
        <v>19</v>
      </c>
      <c r="D9" s="61">
        <v>200</v>
      </c>
      <c r="E9" s="62">
        <v>1289</v>
      </c>
    </row>
    <row r="10" spans="1:5" ht="18.75" x14ac:dyDescent="0.3">
      <c r="A10" s="111" t="s">
        <v>148</v>
      </c>
      <c r="B10" s="118" t="s">
        <v>47</v>
      </c>
      <c r="C10" s="105" t="s">
        <v>145</v>
      </c>
      <c r="D10" s="122">
        <v>200</v>
      </c>
      <c r="E10" s="63">
        <v>70</v>
      </c>
    </row>
    <row r="11" spans="1:5" ht="18.75" x14ac:dyDescent="0.3">
      <c r="A11" s="84"/>
      <c r="B11" s="12" t="s">
        <v>47</v>
      </c>
      <c r="C11" s="60" t="s">
        <v>19</v>
      </c>
      <c r="D11" s="61">
        <v>800</v>
      </c>
      <c r="E11" s="63"/>
    </row>
    <row r="12" spans="1:5" x14ac:dyDescent="0.25">
      <c r="A12" s="328" t="s">
        <v>4</v>
      </c>
      <c r="B12" s="276"/>
      <c r="C12" s="330" t="s">
        <v>50</v>
      </c>
      <c r="D12" s="332"/>
      <c r="E12" s="343">
        <f>E15+E16</f>
        <v>376</v>
      </c>
    </row>
    <row r="13" spans="1:5" x14ac:dyDescent="0.25">
      <c r="A13" s="329"/>
      <c r="B13" s="277"/>
      <c r="C13" s="331"/>
      <c r="D13" s="333"/>
      <c r="E13" s="335"/>
    </row>
    <row r="14" spans="1:5" ht="18.75" x14ac:dyDescent="0.25">
      <c r="A14" s="329"/>
      <c r="B14" s="17"/>
      <c r="C14" s="357"/>
      <c r="D14" s="358"/>
      <c r="E14" s="344"/>
    </row>
    <row r="15" spans="1:5" ht="18.75" x14ac:dyDescent="0.3">
      <c r="A15" s="81"/>
      <c r="B15" s="12" t="s">
        <v>47</v>
      </c>
      <c r="C15" s="64" t="s">
        <v>33</v>
      </c>
      <c r="D15" s="65">
        <v>100</v>
      </c>
      <c r="E15" s="62">
        <v>299</v>
      </c>
    </row>
    <row r="16" spans="1:5" ht="18.75" x14ac:dyDescent="0.3">
      <c r="A16" s="85"/>
      <c r="B16" s="20" t="s">
        <v>47</v>
      </c>
      <c r="C16" s="64" t="s">
        <v>33</v>
      </c>
      <c r="D16" s="65">
        <v>200</v>
      </c>
      <c r="E16" s="62">
        <v>77</v>
      </c>
    </row>
    <row r="17" spans="1:5" ht="37.5" x14ac:dyDescent="0.3">
      <c r="A17" s="88" t="s">
        <v>5</v>
      </c>
      <c r="B17" s="8"/>
      <c r="C17" s="57" t="s">
        <v>20</v>
      </c>
      <c r="D17" s="58"/>
      <c r="E17" s="59">
        <f>E18+E19+E24+E30+E36+E42+E43</f>
        <v>4960.3999999999996</v>
      </c>
    </row>
    <row r="18" spans="1:5" ht="37.5" x14ac:dyDescent="0.3">
      <c r="A18" s="81" t="s">
        <v>36</v>
      </c>
      <c r="B18" s="12" t="s">
        <v>48</v>
      </c>
      <c r="C18" s="60" t="s">
        <v>21</v>
      </c>
      <c r="D18" s="61">
        <v>100</v>
      </c>
      <c r="E18" s="62">
        <v>934</v>
      </c>
    </row>
    <row r="19" spans="1:5" ht="24" customHeight="1" x14ac:dyDescent="0.25">
      <c r="A19" s="328" t="s">
        <v>6</v>
      </c>
      <c r="B19" s="276"/>
      <c r="C19" s="337" t="s">
        <v>53</v>
      </c>
      <c r="D19" s="339"/>
      <c r="E19" s="341">
        <f>E21+E22+E23</f>
        <v>1333.7</v>
      </c>
    </row>
    <row r="20" spans="1:5" x14ac:dyDescent="0.25">
      <c r="A20" s="336"/>
      <c r="B20" s="278"/>
      <c r="C20" s="338"/>
      <c r="D20" s="340"/>
      <c r="E20" s="342"/>
    </row>
    <row r="21" spans="1:5" ht="18.75" x14ac:dyDescent="0.3">
      <c r="A21" s="85"/>
      <c r="B21" s="20" t="s">
        <v>51</v>
      </c>
      <c r="C21" s="60" t="s">
        <v>22</v>
      </c>
      <c r="D21" s="61">
        <v>100</v>
      </c>
      <c r="E21" s="67">
        <v>877.7</v>
      </c>
    </row>
    <row r="22" spans="1:5" ht="18.75" x14ac:dyDescent="0.3">
      <c r="A22" s="85"/>
      <c r="B22" s="20" t="s">
        <v>51</v>
      </c>
      <c r="C22" s="60" t="s">
        <v>22</v>
      </c>
      <c r="D22" s="61">
        <v>200</v>
      </c>
      <c r="E22" s="67">
        <v>456</v>
      </c>
    </row>
    <row r="23" spans="1:5" ht="18.75" x14ac:dyDescent="0.3">
      <c r="A23" s="85"/>
      <c r="B23" s="20" t="s">
        <v>51</v>
      </c>
      <c r="C23" s="60" t="s">
        <v>22</v>
      </c>
      <c r="D23" s="61">
        <v>800</v>
      </c>
      <c r="E23" s="67">
        <v>0</v>
      </c>
    </row>
    <row r="24" spans="1:5" x14ac:dyDescent="0.25">
      <c r="A24" s="353" t="s">
        <v>7</v>
      </c>
      <c r="B24" s="276"/>
      <c r="C24" s="337" t="s">
        <v>52</v>
      </c>
      <c r="D24" s="339"/>
      <c r="E24" s="341">
        <f>E26+E28+E29+E27</f>
        <v>1954.8999999999999</v>
      </c>
    </row>
    <row r="25" spans="1:5" x14ac:dyDescent="0.25">
      <c r="A25" s="353"/>
      <c r="B25" s="278"/>
      <c r="C25" s="338"/>
      <c r="D25" s="340"/>
      <c r="E25" s="342"/>
    </row>
    <row r="26" spans="1:5" ht="18.75" x14ac:dyDescent="0.3">
      <c r="A26" s="81"/>
      <c r="B26" s="12" t="s">
        <v>54</v>
      </c>
      <c r="C26" s="60" t="s">
        <v>37</v>
      </c>
      <c r="D26" s="61">
        <v>100</v>
      </c>
      <c r="E26" s="67">
        <v>1667.7</v>
      </c>
    </row>
    <row r="27" spans="1:5" ht="18.75" x14ac:dyDescent="0.3">
      <c r="A27" s="81"/>
      <c r="B27" s="12" t="s">
        <v>54</v>
      </c>
      <c r="C27" s="60" t="s">
        <v>37</v>
      </c>
      <c r="D27" s="61">
        <v>200</v>
      </c>
      <c r="E27" s="67">
        <v>14.2</v>
      </c>
    </row>
    <row r="28" spans="1:5" ht="18.75" x14ac:dyDescent="0.3">
      <c r="A28" s="81"/>
      <c r="B28" s="12" t="s">
        <v>54</v>
      </c>
      <c r="C28" s="60" t="s">
        <v>37</v>
      </c>
      <c r="D28" s="61">
        <v>800</v>
      </c>
      <c r="E28" s="67">
        <v>2.1</v>
      </c>
    </row>
    <row r="29" spans="1:5" ht="18.75" x14ac:dyDescent="0.3">
      <c r="A29" s="136" t="s">
        <v>158</v>
      </c>
      <c r="B29" s="12" t="s">
        <v>54</v>
      </c>
      <c r="C29" s="60" t="s">
        <v>85</v>
      </c>
      <c r="D29" s="61">
        <v>800</v>
      </c>
      <c r="E29" s="67">
        <v>270.89999999999998</v>
      </c>
    </row>
    <row r="30" spans="1:5" x14ac:dyDescent="0.25">
      <c r="A30" s="353" t="s">
        <v>8</v>
      </c>
      <c r="B30" s="276"/>
      <c r="C30" s="337" t="s">
        <v>56</v>
      </c>
      <c r="D30" s="339"/>
      <c r="E30" s="356">
        <f>E33+E34+E35</f>
        <v>118</v>
      </c>
    </row>
    <row r="31" spans="1:5" x14ac:dyDescent="0.25">
      <c r="A31" s="353"/>
      <c r="B31" s="277"/>
      <c r="C31" s="354"/>
      <c r="D31" s="355"/>
      <c r="E31" s="356"/>
    </row>
    <row r="32" spans="1:5" x14ac:dyDescent="0.25">
      <c r="A32" s="353"/>
      <c r="B32" s="278"/>
      <c r="C32" s="338"/>
      <c r="D32" s="340"/>
      <c r="E32" s="356"/>
    </row>
    <row r="33" spans="1:5" ht="18.75" x14ac:dyDescent="0.3">
      <c r="A33" s="84"/>
      <c r="B33" s="24" t="s">
        <v>57</v>
      </c>
      <c r="C33" s="60" t="s">
        <v>23</v>
      </c>
      <c r="D33" s="82">
        <v>800</v>
      </c>
      <c r="E33" s="63">
        <v>1</v>
      </c>
    </row>
    <row r="34" spans="1:5" ht="18.75" x14ac:dyDescent="0.3">
      <c r="A34" s="84"/>
      <c r="B34" s="24" t="s">
        <v>58</v>
      </c>
      <c r="C34" s="60" t="s">
        <v>25</v>
      </c>
      <c r="D34" s="82">
        <v>700</v>
      </c>
      <c r="E34" s="63">
        <v>1</v>
      </c>
    </row>
    <row r="35" spans="1:5" ht="18.75" x14ac:dyDescent="0.3">
      <c r="A35" s="84"/>
      <c r="B35" s="24" t="s">
        <v>51</v>
      </c>
      <c r="C35" s="60" t="s">
        <v>24</v>
      </c>
      <c r="D35" s="82">
        <v>500</v>
      </c>
      <c r="E35" s="63">
        <v>116</v>
      </c>
    </row>
    <row r="36" spans="1:5" x14ac:dyDescent="0.25">
      <c r="A36" s="328" t="s">
        <v>17</v>
      </c>
      <c r="B36" s="276"/>
      <c r="C36" s="337" t="s">
        <v>59</v>
      </c>
      <c r="D36" s="339"/>
      <c r="E36" s="343">
        <f>E38+E39+E40+E41</f>
        <v>529</v>
      </c>
    </row>
    <row r="37" spans="1:5" ht="21" customHeight="1" x14ac:dyDescent="0.25">
      <c r="A37" s="336"/>
      <c r="B37" s="278"/>
      <c r="C37" s="338"/>
      <c r="D37" s="340"/>
      <c r="E37" s="344"/>
    </row>
    <row r="38" spans="1:5" ht="18.75" x14ac:dyDescent="0.3">
      <c r="A38" s="85"/>
      <c r="B38" s="20" t="s">
        <v>60</v>
      </c>
      <c r="C38" s="60" t="s">
        <v>61</v>
      </c>
      <c r="D38" s="83">
        <v>200</v>
      </c>
      <c r="E38" s="68">
        <v>62</v>
      </c>
    </row>
    <row r="39" spans="1:5" ht="18.75" x14ac:dyDescent="0.3">
      <c r="A39" s="85"/>
      <c r="B39" s="20" t="s">
        <v>105</v>
      </c>
      <c r="C39" s="60" t="s">
        <v>106</v>
      </c>
      <c r="D39" s="83">
        <v>600</v>
      </c>
      <c r="E39" s="68">
        <v>387</v>
      </c>
    </row>
    <row r="40" spans="1:5" ht="18.75" x14ac:dyDescent="0.3">
      <c r="A40" s="85"/>
      <c r="B40" s="20" t="s">
        <v>62</v>
      </c>
      <c r="C40" s="60" t="s">
        <v>107</v>
      </c>
      <c r="D40" s="83">
        <v>200</v>
      </c>
      <c r="E40" s="68">
        <v>30</v>
      </c>
    </row>
    <row r="41" spans="1:5" ht="18.75" x14ac:dyDescent="0.3">
      <c r="A41" s="85"/>
      <c r="B41" s="20" t="s">
        <v>62</v>
      </c>
      <c r="C41" s="60" t="s">
        <v>26</v>
      </c>
      <c r="D41" s="83">
        <v>200</v>
      </c>
      <c r="E41" s="68">
        <v>50</v>
      </c>
    </row>
    <row r="42" spans="1:5" ht="37.5" x14ac:dyDescent="0.3">
      <c r="A42" s="81" t="s">
        <v>108</v>
      </c>
      <c r="B42" s="66" t="s">
        <v>87</v>
      </c>
      <c r="C42" s="60" t="s">
        <v>109</v>
      </c>
      <c r="D42" s="61">
        <v>200</v>
      </c>
      <c r="E42" s="62">
        <v>10</v>
      </c>
    </row>
    <row r="43" spans="1:5" ht="37.5" x14ac:dyDescent="0.3">
      <c r="A43" s="81" t="s">
        <v>110</v>
      </c>
      <c r="B43" s="12"/>
      <c r="C43" s="60" t="s">
        <v>112</v>
      </c>
      <c r="D43" s="61"/>
      <c r="E43" s="87">
        <f>E44+E45</f>
        <v>80.800000000000011</v>
      </c>
    </row>
    <row r="44" spans="1:5" ht="18.75" x14ac:dyDescent="0.3">
      <c r="A44" s="81"/>
      <c r="B44" s="12" t="s">
        <v>68</v>
      </c>
      <c r="C44" s="60" t="s">
        <v>111</v>
      </c>
      <c r="D44" s="61">
        <v>100</v>
      </c>
      <c r="E44" s="62">
        <v>75.900000000000006</v>
      </c>
    </row>
    <row r="45" spans="1:5" ht="18.75" x14ac:dyDescent="0.3">
      <c r="A45" s="81"/>
      <c r="B45" s="12" t="s">
        <v>68</v>
      </c>
      <c r="C45" s="60" t="s">
        <v>111</v>
      </c>
      <c r="D45" s="61">
        <v>200</v>
      </c>
      <c r="E45" s="62">
        <v>4.9000000000000004</v>
      </c>
    </row>
    <row r="46" spans="1:5" x14ac:dyDescent="0.25">
      <c r="A46" s="345" t="s">
        <v>10</v>
      </c>
      <c r="B46" s="346"/>
      <c r="C46" s="348" t="s">
        <v>29</v>
      </c>
      <c r="D46" s="350"/>
      <c r="E46" s="352">
        <f>E48+E54+E59+E61+E64+E66+E68+E70</f>
        <v>7208.0999999999995</v>
      </c>
    </row>
    <row r="47" spans="1:5" x14ac:dyDescent="0.25">
      <c r="A47" s="345"/>
      <c r="B47" s="347"/>
      <c r="C47" s="349"/>
      <c r="D47" s="351"/>
      <c r="E47" s="352"/>
    </row>
    <row r="48" spans="1:5" x14ac:dyDescent="0.25">
      <c r="A48" s="328" t="s">
        <v>11</v>
      </c>
      <c r="B48" s="276"/>
      <c r="C48" s="330" t="s">
        <v>71</v>
      </c>
      <c r="D48" s="332"/>
      <c r="E48" s="334">
        <f>E51+E52+E53</f>
        <v>4716.7</v>
      </c>
    </row>
    <row r="49" spans="1:5" x14ac:dyDescent="0.25">
      <c r="A49" s="329"/>
      <c r="B49" s="277"/>
      <c r="C49" s="331"/>
      <c r="D49" s="333"/>
      <c r="E49" s="335"/>
    </row>
    <row r="50" spans="1:5" ht="18.75" x14ac:dyDescent="0.3">
      <c r="A50" s="329"/>
      <c r="B50" s="17"/>
      <c r="C50" s="331"/>
      <c r="D50" s="86"/>
      <c r="E50" s="335"/>
    </row>
    <row r="51" spans="1:5" ht="18.75" x14ac:dyDescent="0.3">
      <c r="A51" s="136" t="s">
        <v>155</v>
      </c>
      <c r="B51" s="12" t="s">
        <v>72</v>
      </c>
      <c r="C51" s="60" t="s">
        <v>34</v>
      </c>
      <c r="D51" s="61">
        <v>200</v>
      </c>
      <c r="E51" s="62">
        <v>884.9</v>
      </c>
    </row>
    <row r="52" spans="1:5" ht="30.75" x14ac:dyDescent="0.3">
      <c r="A52" s="124" t="s">
        <v>156</v>
      </c>
      <c r="B52" s="12" t="s">
        <v>72</v>
      </c>
      <c r="C52" s="105" t="s">
        <v>35</v>
      </c>
      <c r="D52" s="61">
        <v>200</v>
      </c>
      <c r="E52" s="109">
        <v>1401.7</v>
      </c>
    </row>
    <row r="53" spans="1:5" ht="18.75" x14ac:dyDescent="0.3">
      <c r="A53" s="128" t="s">
        <v>146</v>
      </c>
      <c r="B53" s="12" t="s">
        <v>72</v>
      </c>
      <c r="C53" s="64" t="s">
        <v>35</v>
      </c>
      <c r="D53" s="61">
        <v>200</v>
      </c>
      <c r="E53" s="127">
        <v>2430.1</v>
      </c>
    </row>
    <row r="54" spans="1:5" x14ac:dyDescent="0.25">
      <c r="A54" s="328" t="s">
        <v>12</v>
      </c>
      <c r="B54" s="276"/>
      <c r="C54" s="337" t="s">
        <v>89</v>
      </c>
      <c r="D54" s="339"/>
      <c r="E54" s="341">
        <f>E56+E57+E58</f>
        <v>863.69999999999993</v>
      </c>
    </row>
    <row r="55" spans="1:5" x14ac:dyDescent="0.25">
      <c r="A55" s="336"/>
      <c r="B55" s="278"/>
      <c r="C55" s="338"/>
      <c r="D55" s="340"/>
      <c r="E55" s="342"/>
    </row>
    <row r="56" spans="1:5" ht="18.75" x14ac:dyDescent="0.3">
      <c r="A56" s="81"/>
      <c r="B56" s="12" t="s">
        <v>74</v>
      </c>
      <c r="C56" s="60" t="s">
        <v>30</v>
      </c>
      <c r="D56" s="61">
        <v>200</v>
      </c>
      <c r="E56" s="67">
        <v>656.1</v>
      </c>
    </row>
    <row r="57" spans="1:5" ht="18.75" x14ac:dyDescent="0.3">
      <c r="A57" s="110" t="s">
        <v>138</v>
      </c>
      <c r="B57" s="12" t="s">
        <v>74</v>
      </c>
      <c r="C57" s="105" t="s">
        <v>43</v>
      </c>
      <c r="D57" s="61">
        <v>200</v>
      </c>
      <c r="E57" s="109">
        <v>188.7</v>
      </c>
    </row>
    <row r="58" spans="1:5" ht="18.75" x14ac:dyDescent="0.3">
      <c r="A58" s="111" t="s">
        <v>146</v>
      </c>
      <c r="B58" s="12" t="s">
        <v>74</v>
      </c>
      <c r="C58" s="64" t="s">
        <v>43</v>
      </c>
      <c r="D58" s="61">
        <v>200</v>
      </c>
      <c r="E58" s="126">
        <v>18.899999999999999</v>
      </c>
    </row>
    <row r="59" spans="1:5" ht="18.75" x14ac:dyDescent="0.3">
      <c r="A59" s="84" t="s">
        <v>13</v>
      </c>
      <c r="B59" s="24"/>
      <c r="C59" s="60" t="s">
        <v>73</v>
      </c>
      <c r="D59" s="61"/>
      <c r="E59" s="69">
        <f>E60</f>
        <v>550.20000000000005</v>
      </c>
    </row>
    <row r="60" spans="1:5" ht="18.75" x14ac:dyDescent="0.3">
      <c r="A60" s="84"/>
      <c r="B60" s="24" t="s">
        <v>74</v>
      </c>
      <c r="C60" s="60" t="s">
        <v>31</v>
      </c>
      <c r="D60" s="61">
        <v>200</v>
      </c>
      <c r="E60" s="62">
        <v>550.20000000000005</v>
      </c>
    </row>
    <row r="61" spans="1:5" ht="37.5" x14ac:dyDescent="0.3">
      <c r="A61" s="81" t="s">
        <v>14</v>
      </c>
      <c r="B61" s="24"/>
      <c r="C61" s="60" t="s">
        <v>113</v>
      </c>
      <c r="D61" s="61"/>
      <c r="E61" s="87">
        <f>E62</f>
        <v>65</v>
      </c>
    </row>
    <row r="62" spans="1:5" ht="18.75" x14ac:dyDescent="0.3">
      <c r="A62" s="81"/>
      <c r="B62" s="12" t="s">
        <v>74</v>
      </c>
      <c r="C62" s="60" t="s">
        <v>75</v>
      </c>
      <c r="D62" s="61">
        <v>200</v>
      </c>
      <c r="E62" s="62">
        <v>65</v>
      </c>
    </row>
    <row r="63" spans="1:5" ht="18.75" x14ac:dyDescent="0.3">
      <c r="A63" s="81"/>
      <c r="B63" s="12"/>
      <c r="C63" s="60"/>
      <c r="D63" s="61"/>
      <c r="E63" s="62"/>
    </row>
    <row r="64" spans="1:5" ht="18.75" x14ac:dyDescent="0.3">
      <c r="A64" s="81" t="s">
        <v>114</v>
      </c>
      <c r="B64" s="12"/>
      <c r="C64" s="60" t="s">
        <v>115</v>
      </c>
      <c r="D64" s="61"/>
      <c r="E64" s="87">
        <f>E65</f>
        <v>30</v>
      </c>
    </row>
    <row r="65" spans="1:5" ht="18.75" x14ac:dyDescent="0.3">
      <c r="A65" s="81"/>
      <c r="B65" s="12" t="s">
        <v>74</v>
      </c>
      <c r="C65" s="60" t="s">
        <v>94</v>
      </c>
      <c r="D65" s="61">
        <v>200</v>
      </c>
      <c r="E65" s="62">
        <v>30</v>
      </c>
    </row>
    <row r="66" spans="1:5" ht="37.5" x14ac:dyDescent="0.3">
      <c r="A66" s="81" t="s">
        <v>116</v>
      </c>
      <c r="B66" s="12"/>
      <c r="C66" s="60" t="s">
        <v>117</v>
      </c>
      <c r="D66" s="61"/>
      <c r="E66" s="87">
        <f>E67</f>
        <v>27</v>
      </c>
    </row>
    <row r="67" spans="1:5" ht="18.75" x14ac:dyDescent="0.3">
      <c r="A67" s="81"/>
      <c r="B67" s="12" t="s">
        <v>74</v>
      </c>
      <c r="C67" s="60" t="s">
        <v>96</v>
      </c>
      <c r="D67" s="61">
        <v>200</v>
      </c>
      <c r="E67" s="62">
        <v>27</v>
      </c>
    </row>
    <row r="68" spans="1:5" ht="18.75" x14ac:dyDescent="0.3">
      <c r="A68" s="81" t="s">
        <v>118</v>
      </c>
      <c r="B68" s="12"/>
      <c r="C68" s="64" t="s">
        <v>119</v>
      </c>
      <c r="D68" s="65"/>
      <c r="E68" s="87">
        <f>E69</f>
        <v>904.5</v>
      </c>
    </row>
    <row r="69" spans="1:5" ht="18.75" x14ac:dyDescent="0.3">
      <c r="A69" s="81"/>
      <c r="B69" s="12" t="s">
        <v>121</v>
      </c>
      <c r="C69" s="64" t="s">
        <v>120</v>
      </c>
      <c r="D69" s="65">
        <v>200</v>
      </c>
      <c r="E69" s="62">
        <v>904.5</v>
      </c>
    </row>
    <row r="70" spans="1:5" ht="18.75" x14ac:dyDescent="0.3">
      <c r="A70" s="81" t="s">
        <v>122</v>
      </c>
      <c r="B70" s="35"/>
      <c r="C70" s="70" t="s">
        <v>123</v>
      </c>
      <c r="D70" s="71"/>
      <c r="E70" s="87">
        <f>E71+E72</f>
        <v>51</v>
      </c>
    </row>
    <row r="71" spans="1:5" ht="18.75" x14ac:dyDescent="0.3">
      <c r="A71" s="81"/>
      <c r="B71" s="35" t="s">
        <v>65</v>
      </c>
      <c r="C71" s="70" t="s">
        <v>124</v>
      </c>
      <c r="D71" s="71">
        <v>200</v>
      </c>
      <c r="E71" s="62">
        <v>50</v>
      </c>
    </row>
    <row r="72" spans="1:5" ht="18.75" x14ac:dyDescent="0.3">
      <c r="A72" s="81"/>
      <c r="B72" s="35" t="s">
        <v>65</v>
      </c>
      <c r="C72" s="70" t="s">
        <v>99</v>
      </c>
      <c r="D72" s="71">
        <v>200</v>
      </c>
      <c r="E72" s="62">
        <v>1</v>
      </c>
    </row>
    <row r="73" spans="1:5" ht="18.75" x14ac:dyDescent="0.3">
      <c r="A73" s="72" t="s">
        <v>131</v>
      </c>
      <c r="B73" s="89" t="s">
        <v>82</v>
      </c>
      <c r="C73" s="74">
        <v>9910192070</v>
      </c>
      <c r="D73" s="75">
        <v>800</v>
      </c>
      <c r="E73" s="76">
        <v>86</v>
      </c>
    </row>
    <row r="74" spans="1:5" ht="37.5" x14ac:dyDescent="0.3">
      <c r="A74" s="72" t="s">
        <v>139</v>
      </c>
      <c r="B74" s="73"/>
      <c r="C74" s="77" t="s">
        <v>127</v>
      </c>
      <c r="D74" s="75"/>
      <c r="E74" s="78">
        <f>E75</f>
        <v>15</v>
      </c>
    </row>
    <row r="75" spans="1:5" ht="45" customHeight="1" x14ac:dyDescent="0.3">
      <c r="A75" s="79" t="s">
        <v>137</v>
      </c>
      <c r="B75" s="112" t="s">
        <v>65</v>
      </c>
      <c r="C75" s="77" t="s">
        <v>125</v>
      </c>
      <c r="D75" s="75">
        <v>200</v>
      </c>
      <c r="E75" s="76">
        <v>15</v>
      </c>
    </row>
    <row r="76" spans="1:5" ht="18.75" x14ac:dyDescent="0.3">
      <c r="A76" s="56" t="s">
        <v>157</v>
      </c>
      <c r="B76" s="8"/>
      <c r="C76" s="57"/>
      <c r="D76" s="58"/>
      <c r="E76" s="80">
        <f>E5+E17+E46+E73+E74</f>
        <v>15060</v>
      </c>
    </row>
    <row r="77" spans="1:5" ht="18.75" x14ac:dyDescent="0.3">
      <c r="A77" s="90"/>
      <c r="B77" s="90"/>
      <c r="C77" s="90"/>
      <c r="D77" s="90"/>
      <c r="E77" s="90"/>
    </row>
  </sheetData>
  <mergeCells count="47">
    <mergeCell ref="A2:E2"/>
    <mergeCell ref="A3:E3"/>
    <mergeCell ref="A6:A7"/>
    <mergeCell ref="B6:B7"/>
    <mergeCell ref="C6:C7"/>
    <mergeCell ref="D6:D7"/>
    <mergeCell ref="E6:E7"/>
    <mergeCell ref="A19:A20"/>
    <mergeCell ref="B19:B20"/>
    <mergeCell ref="C19:C20"/>
    <mergeCell ref="D19:D20"/>
    <mergeCell ref="E19:E20"/>
    <mergeCell ref="A12:A14"/>
    <mergeCell ref="B12:B13"/>
    <mergeCell ref="C12:C14"/>
    <mergeCell ref="D12:D14"/>
    <mergeCell ref="E12:E14"/>
    <mergeCell ref="A30:A32"/>
    <mergeCell ref="B30:B32"/>
    <mergeCell ref="C30:C32"/>
    <mergeCell ref="D30:D32"/>
    <mergeCell ref="E30:E32"/>
    <mergeCell ref="A24:A25"/>
    <mergeCell ref="B24:B25"/>
    <mergeCell ref="C24:C25"/>
    <mergeCell ref="D24:D25"/>
    <mergeCell ref="E24:E25"/>
    <mergeCell ref="A46:A47"/>
    <mergeCell ref="B46:B47"/>
    <mergeCell ref="C46:C47"/>
    <mergeCell ref="D46:D47"/>
    <mergeCell ref="E46:E47"/>
    <mergeCell ref="A36:A37"/>
    <mergeCell ref="B36:B37"/>
    <mergeCell ref="C36:C37"/>
    <mergeCell ref="D36:D37"/>
    <mergeCell ref="E36:E37"/>
    <mergeCell ref="A54:A55"/>
    <mergeCell ref="B54:B55"/>
    <mergeCell ref="C54:C55"/>
    <mergeCell ref="D54:D55"/>
    <mergeCell ref="E54:E55"/>
    <mergeCell ref="A48:A50"/>
    <mergeCell ref="B48:B49"/>
    <mergeCell ref="C48:C50"/>
    <mergeCell ref="D48:D49"/>
    <mergeCell ref="E48:E50"/>
  </mergeCells>
  <pageMargins left="0.70866141732283472" right="0.17" top="0.21" bottom="0.19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1"/>
  <sheetViews>
    <sheetView tabSelected="1" topLeftCell="A2" workbookViewId="0">
      <selection activeCell="A4" sqref="A4:G4"/>
    </sheetView>
  </sheetViews>
  <sheetFormatPr defaultRowHeight="15.75" x14ac:dyDescent="0.25"/>
  <cols>
    <col min="1" max="1" width="99.5703125" style="140" customWidth="1"/>
    <col min="2" max="2" width="4.7109375" style="191" customWidth="1"/>
    <col min="3" max="3" width="8" style="191" bestFit="1" customWidth="1"/>
    <col min="4" max="4" width="19.42578125" style="140" customWidth="1"/>
    <col min="5" max="5" width="5.85546875" style="191" bestFit="1" customWidth="1"/>
    <col min="6" max="6" width="13" style="140" customWidth="1"/>
    <col min="7" max="7" width="13.85546875" style="140" customWidth="1"/>
    <col min="8" max="16384" width="9.140625" style="140"/>
  </cols>
  <sheetData>
    <row r="1" spans="1:7" x14ac:dyDescent="0.25">
      <c r="A1" s="359" t="s">
        <v>202</v>
      </c>
      <c r="B1" s="359"/>
      <c r="C1" s="359"/>
      <c r="D1" s="359"/>
      <c r="E1" s="359"/>
      <c r="F1" s="359"/>
      <c r="G1" s="359"/>
    </row>
    <row r="2" spans="1:7" x14ac:dyDescent="0.25">
      <c r="A2" s="359" t="s">
        <v>203</v>
      </c>
      <c r="B2" s="359"/>
      <c r="C2" s="359"/>
      <c r="D2" s="359"/>
      <c r="E2" s="359"/>
      <c r="F2" s="359"/>
      <c r="G2" s="359"/>
    </row>
    <row r="3" spans="1:7" x14ac:dyDescent="0.25">
      <c r="A3" s="360" t="s">
        <v>204</v>
      </c>
      <c r="B3" s="360"/>
      <c r="C3" s="360"/>
      <c r="D3" s="360"/>
      <c r="E3" s="360"/>
      <c r="F3" s="360"/>
      <c r="G3" s="360"/>
    </row>
    <row r="4" spans="1:7" x14ac:dyDescent="0.25">
      <c r="A4" s="361" t="s">
        <v>206</v>
      </c>
      <c r="B4" s="361"/>
      <c r="C4" s="361"/>
      <c r="D4" s="361"/>
      <c r="E4" s="361"/>
      <c r="F4" s="361"/>
      <c r="G4" s="361"/>
    </row>
    <row r="5" spans="1:7" x14ac:dyDescent="0.25">
      <c r="A5" s="275"/>
      <c r="B5" s="275"/>
      <c r="C5" s="275"/>
      <c r="D5" s="275"/>
      <c r="E5" s="275"/>
      <c r="F5" s="275"/>
      <c r="G5" s="275" t="s">
        <v>209</v>
      </c>
    </row>
    <row r="6" spans="1:7" x14ac:dyDescent="0.25">
      <c r="A6" s="218" t="s">
        <v>0</v>
      </c>
      <c r="B6" s="218"/>
      <c r="C6" s="273" t="s">
        <v>44</v>
      </c>
      <c r="D6" s="274" t="s">
        <v>16</v>
      </c>
      <c r="E6" s="274" t="s">
        <v>45</v>
      </c>
      <c r="F6" s="273" t="s">
        <v>1</v>
      </c>
      <c r="G6" s="273" t="s">
        <v>208</v>
      </c>
    </row>
    <row r="7" spans="1:7" ht="18" customHeight="1" x14ac:dyDescent="0.25">
      <c r="A7" s="141" t="s">
        <v>2</v>
      </c>
      <c r="B7" s="207"/>
      <c r="C7" s="181"/>
      <c r="D7" s="142" t="s">
        <v>32</v>
      </c>
      <c r="E7" s="142"/>
      <c r="F7" s="253">
        <f>F8</f>
        <v>9348.1000000000022</v>
      </c>
      <c r="G7" s="253">
        <f>G8</f>
        <v>2172.1999999999998</v>
      </c>
    </row>
    <row r="8" spans="1:7" x14ac:dyDescent="0.25">
      <c r="A8" s="364" t="s">
        <v>3</v>
      </c>
      <c r="B8" s="208"/>
      <c r="C8" s="366"/>
      <c r="D8" s="368" t="s">
        <v>49</v>
      </c>
      <c r="E8" s="368"/>
      <c r="F8" s="362">
        <f>F10+F11+F12+F13+F14+F15+F16+F17+F18+F19+F20</f>
        <v>9348.1000000000022</v>
      </c>
      <c r="G8" s="362">
        <f>G10+G11+G12+G13+G14+G15+G16+G17+G18+G19+G20</f>
        <v>2172.1999999999998</v>
      </c>
    </row>
    <row r="9" spans="1:7" ht="15.75" customHeight="1" x14ac:dyDescent="0.25">
      <c r="A9" s="365"/>
      <c r="B9" s="209"/>
      <c r="C9" s="367"/>
      <c r="D9" s="369"/>
      <c r="E9" s="369"/>
      <c r="F9" s="363"/>
      <c r="G9" s="363"/>
    </row>
    <row r="10" spans="1:7" ht="15" customHeight="1" x14ac:dyDescent="0.25">
      <c r="A10" s="143"/>
      <c r="B10" s="210"/>
      <c r="C10" s="182" t="s">
        <v>47</v>
      </c>
      <c r="D10" s="144" t="s">
        <v>19</v>
      </c>
      <c r="E10" s="144">
        <v>100</v>
      </c>
      <c r="F10" s="254">
        <v>3450</v>
      </c>
      <c r="G10" s="254">
        <v>1363.8</v>
      </c>
    </row>
    <row r="11" spans="1:7" ht="15" customHeight="1" x14ac:dyDescent="0.25">
      <c r="A11" s="251"/>
      <c r="B11" s="211"/>
      <c r="C11" s="182" t="s">
        <v>47</v>
      </c>
      <c r="D11" s="144" t="s">
        <v>19</v>
      </c>
      <c r="E11" s="144">
        <v>200</v>
      </c>
      <c r="F11" s="254">
        <v>1279.3</v>
      </c>
      <c r="G11" s="254">
        <v>463.2</v>
      </c>
    </row>
    <row r="12" spans="1:7" ht="15" customHeight="1" x14ac:dyDescent="0.25">
      <c r="A12" s="251"/>
      <c r="B12" s="151" t="s">
        <v>177</v>
      </c>
      <c r="C12" s="182" t="s">
        <v>47</v>
      </c>
      <c r="D12" s="151" t="s">
        <v>201</v>
      </c>
      <c r="E12" s="144">
        <v>200</v>
      </c>
      <c r="F12" s="255">
        <v>200</v>
      </c>
      <c r="G12" s="255">
        <v>200</v>
      </c>
    </row>
    <row r="13" spans="1:7" ht="15" customHeight="1" x14ac:dyDescent="0.25">
      <c r="A13" s="238"/>
      <c r="B13" s="144"/>
      <c r="C13" s="182" t="s">
        <v>47</v>
      </c>
      <c r="D13" s="144" t="s">
        <v>19</v>
      </c>
      <c r="E13" s="144">
        <v>800</v>
      </c>
      <c r="F13" s="255">
        <v>45.3</v>
      </c>
      <c r="G13" s="255">
        <v>22.6</v>
      </c>
    </row>
    <row r="14" spans="1:7" x14ac:dyDescent="0.25">
      <c r="A14" s="228" t="s">
        <v>199</v>
      </c>
      <c r="B14" s="178" t="s">
        <v>177</v>
      </c>
      <c r="C14" s="182" t="s">
        <v>47</v>
      </c>
      <c r="D14" s="151" t="s">
        <v>193</v>
      </c>
      <c r="E14" s="144">
        <v>200</v>
      </c>
      <c r="F14" s="254">
        <v>3623.8</v>
      </c>
      <c r="G14" s="254">
        <v>0</v>
      </c>
    </row>
    <row r="15" spans="1:7" x14ac:dyDescent="0.25">
      <c r="A15" s="228" t="s">
        <v>199</v>
      </c>
      <c r="B15" s="232" t="s">
        <v>186</v>
      </c>
      <c r="C15" s="182" t="s">
        <v>47</v>
      </c>
      <c r="D15" s="144" t="s">
        <v>193</v>
      </c>
      <c r="E15" s="144">
        <v>200</v>
      </c>
      <c r="F15" s="254">
        <v>507.1</v>
      </c>
      <c r="G15" s="254">
        <v>0</v>
      </c>
    </row>
    <row r="16" spans="1:7" x14ac:dyDescent="0.25">
      <c r="A16" s="228" t="s">
        <v>199</v>
      </c>
      <c r="B16" s="232" t="s">
        <v>194</v>
      </c>
      <c r="C16" s="182" t="s">
        <v>47</v>
      </c>
      <c r="D16" s="144" t="s">
        <v>193</v>
      </c>
      <c r="E16" s="144">
        <v>200</v>
      </c>
      <c r="F16" s="254">
        <v>120</v>
      </c>
      <c r="G16" s="254">
        <v>0</v>
      </c>
    </row>
    <row r="17" spans="1:7" x14ac:dyDescent="0.25">
      <c r="A17" s="251"/>
      <c r="B17" s="227" t="s">
        <v>180</v>
      </c>
      <c r="C17" s="223" t="s">
        <v>47</v>
      </c>
      <c r="D17" s="151" t="s">
        <v>200</v>
      </c>
      <c r="E17" s="146">
        <v>200</v>
      </c>
      <c r="F17" s="254">
        <v>100</v>
      </c>
      <c r="G17" s="254">
        <v>100</v>
      </c>
    </row>
    <row r="18" spans="1:7" x14ac:dyDescent="0.25">
      <c r="A18" s="251"/>
      <c r="B18" s="227" t="s">
        <v>177</v>
      </c>
      <c r="C18" s="223" t="s">
        <v>47</v>
      </c>
      <c r="D18" s="151" t="s">
        <v>200</v>
      </c>
      <c r="E18" s="146">
        <v>200</v>
      </c>
      <c r="F18" s="254">
        <v>17.600000000000001</v>
      </c>
      <c r="G18" s="254">
        <v>17.600000000000001</v>
      </c>
    </row>
    <row r="19" spans="1:7" x14ac:dyDescent="0.25">
      <c r="A19" s="251"/>
      <c r="B19" s="246" t="s">
        <v>186</v>
      </c>
      <c r="C19" s="223" t="s">
        <v>47</v>
      </c>
      <c r="D19" s="146" t="s">
        <v>200</v>
      </c>
      <c r="E19" s="146">
        <v>200</v>
      </c>
      <c r="F19" s="254">
        <v>2.5</v>
      </c>
      <c r="G19" s="254">
        <v>2.5</v>
      </c>
    </row>
    <row r="20" spans="1:7" x14ac:dyDescent="0.25">
      <c r="A20" s="234"/>
      <c r="B20" s="224" t="s">
        <v>197</v>
      </c>
      <c r="C20" s="223" t="s">
        <v>47</v>
      </c>
      <c r="D20" s="146" t="s">
        <v>198</v>
      </c>
      <c r="E20" s="146">
        <v>500</v>
      </c>
      <c r="F20" s="254">
        <v>2.5</v>
      </c>
      <c r="G20" s="254">
        <v>2.5</v>
      </c>
    </row>
    <row r="21" spans="1:7" x14ac:dyDescent="0.25">
      <c r="A21" s="240" t="s">
        <v>5</v>
      </c>
      <c r="B21" s="142"/>
      <c r="C21" s="181"/>
      <c r="D21" s="142" t="s">
        <v>20</v>
      </c>
      <c r="E21" s="142"/>
      <c r="F21" s="253">
        <f>F22+F24+F30+F36+F43+F47+F48+F50+F53</f>
        <v>9799.6</v>
      </c>
      <c r="G21" s="253">
        <f t="shared" ref="G21" si="0">G22+G24+G30+G36+G43+G47+G48+G50+G53</f>
        <v>4731.8999999999996</v>
      </c>
    </row>
    <row r="22" spans="1:7" ht="16.5" customHeight="1" x14ac:dyDescent="0.25">
      <c r="A22" s="238" t="s">
        <v>178</v>
      </c>
      <c r="B22" s="144"/>
      <c r="C22" s="183"/>
      <c r="D22" s="142" t="s">
        <v>187</v>
      </c>
      <c r="E22" s="142"/>
      <c r="F22" s="253">
        <f>F23</f>
        <v>1728</v>
      </c>
      <c r="G22" s="253">
        <f t="shared" ref="G22" si="1">G23</f>
        <v>958.2</v>
      </c>
    </row>
    <row r="23" spans="1:7" ht="16.5" customHeight="1" x14ac:dyDescent="0.25">
      <c r="A23" s="252"/>
      <c r="B23" s="231"/>
      <c r="C23" s="183" t="s">
        <v>48</v>
      </c>
      <c r="D23" s="144" t="s">
        <v>21</v>
      </c>
      <c r="E23" s="144">
        <v>100</v>
      </c>
      <c r="F23" s="254">
        <v>1728</v>
      </c>
      <c r="G23" s="254">
        <v>958.2</v>
      </c>
    </row>
    <row r="24" spans="1:7" ht="15" customHeight="1" x14ac:dyDescent="0.25">
      <c r="A24" s="372" t="s">
        <v>6</v>
      </c>
      <c r="B24" s="231"/>
      <c r="C24" s="366"/>
      <c r="D24" s="374" t="s">
        <v>53</v>
      </c>
      <c r="E24" s="374"/>
      <c r="F24" s="376">
        <f t="shared" ref="F24" si="2">F26+F27+F29+F28</f>
        <v>2187.4</v>
      </c>
      <c r="G24" s="376">
        <f>G26+G27+G29+G28</f>
        <v>931.8</v>
      </c>
    </row>
    <row r="25" spans="1:7" ht="1.5" customHeight="1" x14ac:dyDescent="0.25">
      <c r="A25" s="373"/>
      <c r="B25" s="232"/>
      <c r="C25" s="367"/>
      <c r="D25" s="375"/>
      <c r="E25" s="375"/>
      <c r="F25" s="377"/>
      <c r="G25" s="377"/>
    </row>
    <row r="26" spans="1:7" ht="15" customHeight="1" x14ac:dyDescent="0.25">
      <c r="A26" s="252"/>
      <c r="B26" s="212"/>
      <c r="C26" s="230" t="s">
        <v>51</v>
      </c>
      <c r="D26" s="144" t="s">
        <v>22</v>
      </c>
      <c r="E26" s="144">
        <v>100</v>
      </c>
      <c r="F26" s="254">
        <v>1395.7</v>
      </c>
      <c r="G26" s="254">
        <v>559.79999999999995</v>
      </c>
    </row>
    <row r="27" spans="1:7" ht="15" customHeight="1" x14ac:dyDescent="0.25">
      <c r="A27" s="245"/>
      <c r="B27" s="232"/>
      <c r="C27" s="230" t="s">
        <v>51</v>
      </c>
      <c r="D27" s="144" t="s">
        <v>22</v>
      </c>
      <c r="E27" s="144">
        <v>200</v>
      </c>
      <c r="F27" s="254">
        <v>788.7</v>
      </c>
      <c r="G27" s="254">
        <v>372</v>
      </c>
    </row>
    <row r="28" spans="1:7" ht="15" hidden="1" customHeight="1" x14ac:dyDescent="0.25">
      <c r="A28" s="197" t="s">
        <v>185</v>
      </c>
      <c r="B28" s="178" t="s">
        <v>177</v>
      </c>
      <c r="C28" s="192" t="s">
        <v>51</v>
      </c>
      <c r="D28" s="193" t="s">
        <v>176</v>
      </c>
      <c r="E28" s="193">
        <v>200</v>
      </c>
      <c r="F28" s="254"/>
      <c r="G28" s="254"/>
    </row>
    <row r="29" spans="1:7" ht="15" customHeight="1" x14ac:dyDescent="0.25">
      <c r="A29" s="234"/>
      <c r="B29" s="232"/>
      <c r="C29" s="230" t="s">
        <v>51</v>
      </c>
      <c r="D29" s="144" t="s">
        <v>22</v>
      </c>
      <c r="E29" s="144">
        <v>800</v>
      </c>
      <c r="F29" s="254">
        <v>3</v>
      </c>
      <c r="G29" s="254">
        <v>0</v>
      </c>
    </row>
    <row r="30" spans="1:7" ht="15" customHeight="1" x14ac:dyDescent="0.25">
      <c r="A30" s="378" t="s">
        <v>7</v>
      </c>
      <c r="B30" s="231"/>
      <c r="C30" s="366"/>
      <c r="D30" s="374" t="s">
        <v>52</v>
      </c>
      <c r="E30" s="374"/>
      <c r="F30" s="370">
        <f>F32+F33+F34+F35</f>
        <v>5186.7</v>
      </c>
      <c r="G30" s="370">
        <f>G32+G33+G34+G35</f>
        <v>2535.1999999999998</v>
      </c>
    </row>
    <row r="31" spans="1:7" ht="14.25" hidden="1" customHeight="1" x14ac:dyDescent="0.25">
      <c r="A31" s="378"/>
      <c r="B31" s="232"/>
      <c r="C31" s="367"/>
      <c r="D31" s="375"/>
      <c r="E31" s="375"/>
      <c r="F31" s="371"/>
      <c r="G31" s="371"/>
    </row>
    <row r="32" spans="1:7" x14ac:dyDescent="0.25">
      <c r="A32" s="249"/>
      <c r="B32" s="183"/>
      <c r="C32" s="182" t="s">
        <v>54</v>
      </c>
      <c r="D32" s="144" t="s">
        <v>37</v>
      </c>
      <c r="E32" s="144">
        <v>100</v>
      </c>
      <c r="F32" s="254">
        <v>4924</v>
      </c>
      <c r="G32" s="254">
        <v>2481.1999999999998</v>
      </c>
    </row>
    <row r="33" spans="1:7" x14ac:dyDescent="0.25">
      <c r="A33" s="238"/>
      <c r="B33" s="144"/>
      <c r="C33" s="182" t="s">
        <v>54</v>
      </c>
      <c r="D33" s="144" t="s">
        <v>37</v>
      </c>
      <c r="E33" s="144">
        <v>200</v>
      </c>
      <c r="F33" s="254">
        <v>112</v>
      </c>
      <c r="G33" s="254">
        <v>36.4</v>
      </c>
    </row>
    <row r="34" spans="1:7" x14ac:dyDescent="0.25">
      <c r="A34" s="249"/>
      <c r="B34" s="144"/>
      <c r="C34" s="182" t="s">
        <v>54</v>
      </c>
      <c r="D34" s="144" t="s">
        <v>55</v>
      </c>
      <c r="E34" s="144">
        <v>200</v>
      </c>
      <c r="F34" s="254">
        <v>150</v>
      </c>
      <c r="G34" s="254">
        <v>17</v>
      </c>
    </row>
    <row r="35" spans="1:7" x14ac:dyDescent="0.25">
      <c r="A35" s="238"/>
      <c r="B35" s="144"/>
      <c r="C35" s="182" t="s">
        <v>54</v>
      </c>
      <c r="D35" s="144" t="s">
        <v>55</v>
      </c>
      <c r="E35" s="144">
        <v>800</v>
      </c>
      <c r="F35" s="254">
        <v>0.7</v>
      </c>
      <c r="G35" s="254">
        <v>0.6</v>
      </c>
    </row>
    <row r="36" spans="1:7" ht="14.25" customHeight="1" x14ac:dyDescent="0.25">
      <c r="A36" s="378" t="s">
        <v>8</v>
      </c>
      <c r="B36" s="231"/>
      <c r="C36" s="366"/>
      <c r="D36" s="374" t="s">
        <v>56</v>
      </c>
      <c r="E36" s="374"/>
      <c r="F36" s="383">
        <f>F39+F40+F41+F42</f>
        <v>165.9</v>
      </c>
      <c r="G36" s="383">
        <f t="shared" ref="G36" si="3">G39+G40+G41+G42</f>
        <v>84</v>
      </c>
    </row>
    <row r="37" spans="1:7" ht="3.75" hidden="1" customHeight="1" x14ac:dyDescent="0.25">
      <c r="A37" s="378"/>
      <c r="B37" s="239"/>
      <c r="C37" s="381"/>
      <c r="D37" s="382"/>
      <c r="E37" s="382"/>
      <c r="F37" s="383"/>
      <c r="G37" s="383"/>
    </row>
    <row r="38" spans="1:7" ht="3" hidden="1" customHeight="1" x14ac:dyDescent="0.25">
      <c r="A38" s="378"/>
      <c r="B38" s="232"/>
      <c r="C38" s="367"/>
      <c r="D38" s="375"/>
      <c r="E38" s="375"/>
      <c r="F38" s="383"/>
      <c r="G38" s="383"/>
    </row>
    <row r="39" spans="1:7" ht="15" customHeight="1" x14ac:dyDescent="0.25">
      <c r="A39" s="233"/>
      <c r="B39" s="231"/>
      <c r="C39" s="229" t="s">
        <v>57</v>
      </c>
      <c r="D39" s="144" t="s">
        <v>23</v>
      </c>
      <c r="E39" s="231">
        <v>800</v>
      </c>
      <c r="F39" s="255">
        <v>1</v>
      </c>
      <c r="G39" s="255">
        <v>0</v>
      </c>
    </row>
    <row r="40" spans="1:7" ht="15" customHeight="1" x14ac:dyDescent="0.25">
      <c r="A40" s="233"/>
      <c r="B40" s="231"/>
      <c r="C40" s="229" t="s">
        <v>58</v>
      </c>
      <c r="D40" s="144" t="s">
        <v>25</v>
      </c>
      <c r="E40" s="231">
        <v>700</v>
      </c>
      <c r="F40" s="255">
        <v>1</v>
      </c>
      <c r="G40" s="255">
        <v>0</v>
      </c>
    </row>
    <row r="41" spans="1:7" ht="15" customHeight="1" x14ac:dyDescent="0.25">
      <c r="A41" s="233"/>
      <c r="B41" s="231"/>
      <c r="C41" s="229" t="s">
        <v>51</v>
      </c>
      <c r="D41" s="144" t="s">
        <v>24</v>
      </c>
      <c r="E41" s="231">
        <v>500</v>
      </c>
      <c r="F41" s="255">
        <v>162.9</v>
      </c>
      <c r="G41" s="255">
        <v>84</v>
      </c>
    </row>
    <row r="42" spans="1:7" ht="15" customHeight="1" x14ac:dyDescent="0.25">
      <c r="A42" s="233"/>
      <c r="B42" s="231"/>
      <c r="C42" s="229" t="s">
        <v>65</v>
      </c>
      <c r="D42" s="144" t="s">
        <v>24</v>
      </c>
      <c r="E42" s="231">
        <v>500</v>
      </c>
      <c r="F42" s="255">
        <v>1</v>
      </c>
      <c r="G42" s="255">
        <v>0</v>
      </c>
    </row>
    <row r="43" spans="1:7" x14ac:dyDescent="0.25">
      <c r="A43" s="364" t="s">
        <v>17</v>
      </c>
      <c r="B43" s="208"/>
      <c r="C43" s="366"/>
      <c r="D43" s="374" t="s">
        <v>59</v>
      </c>
      <c r="E43" s="374"/>
      <c r="F43" s="379">
        <f>F45+F46</f>
        <v>169</v>
      </c>
      <c r="G43" s="379">
        <f t="shared" ref="G43" si="4">G45+G46</f>
        <v>21</v>
      </c>
    </row>
    <row r="44" spans="1:7" ht="17.25" customHeight="1" x14ac:dyDescent="0.25">
      <c r="A44" s="365"/>
      <c r="B44" s="209"/>
      <c r="C44" s="367"/>
      <c r="D44" s="375"/>
      <c r="E44" s="375"/>
      <c r="F44" s="380"/>
      <c r="G44" s="380"/>
    </row>
    <row r="45" spans="1:7" x14ac:dyDescent="0.25">
      <c r="A45" s="234"/>
      <c r="B45" s="232"/>
      <c r="C45" s="230" t="s">
        <v>60</v>
      </c>
      <c r="D45" s="144" t="s">
        <v>61</v>
      </c>
      <c r="E45" s="232">
        <v>200</v>
      </c>
      <c r="F45" s="256">
        <v>54</v>
      </c>
      <c r="G45" s="256">
        <v>21</v>
      </c>
    </row>
    <row r="46" spans="1:7" x14ac:dyDescent="0.25">
      <c r="A46" s="234"/>
      <c r="B46" s="232"/>
      <c r="C46" s="230" t="s">
        <v>62</v>
      </c>
      <c r="D46" s="144" t="s">
        <v>26</v>
      </c>
      <c r="E46" s="232">
        <v>200</v>
      </c>
      <c r="F46" s="256">
        <v>115</v>
      </c>
      <c r="G46" s="256">
        <v>0</v>
      </c>
    </row>
    <row r="47" spans="1:7" x14ac:dyDescent="0.25">
      <c r="A47" s="148" t="s">
        <v>9</v>
      </c>
      <c r="B47" s="149"/>
      <c r="C47" s="182"/>
      <c r="D47" s="269" t="s">
        <v>188</v>
      </c>
      <c r="E47" s="269"/>
      <c r="F47" s="270">
        <f>F49</f>
        <v>106.9</v>
      </c>
      <c r="G47" s="270">
        <f t="shared" ref="G47" si="5">G49</f>
        <v>44.5</v>
      </c>
    </row>
    <row r="48" spans="1:7" ht="16.5" hidden="1" customHeight="1" x14ac:dyDescent="0.25">
      <c r="A48" s="238"/>
      <c r="B48" s="144"/>
      <c r="C48" s="183"/>
      <c r="D48" s="144"/>
      <c r="E48" s="144"/>
      <c r="F48" s="257"/>
      <c r="G48" s="257"/>
    </row>
    <row r="49" spans="1:7" ht="16.5" customHeight="1" x14ac:dyDescent="0.25">
      <c r="A49" s="249"/>
      <c r="B49" s="144"/>
      <c r="C49" s="182" t="s">
        <v>63</v>
      </c>
      <c r="D49" s="149" t="s">
        <v>27</v>
      </c>
      <c r="E49" s="149">
        <v>300</v>
      </c>
      <c r="F49" s="258">
        <v>106.9</v>
      </c>
      <c r="G49" s="258">
        <v>44.5</v>
      </c>
    </row>
    <row r="50" spans="1:7" ht="30.75" customHeight="1" x14ac:dyDescent="0.25">
      <c r="A50" s="238" t="s">
        <v>18</v>
      </c>
      <c r="B50" s="144"/>
      <c r="C50" s="182"/>
      <c r="D50" s="142" t="s">
        <v>67</v>
      </c>
      <c r="E50" s="142"/>
      <c r="F50" s="268">
        <f>F51+F52</f>
        <v>163</v>
      </c>
      <c r="G50" s="268">
        <f>G51+G52</f>
        <v>77.2</v>
      </c>
    </row>
    <row r="51" spans="1:7" ht="15" customHeight="1" x14ac:dyDescent="0.25">
      <c r="A51" s="147"/>
      <c r="B51" s="151" t="s">
        <v>180</v>
      </c>
      <c r="C51" s="199" t="s">
        <v>68</v>
      </c>
      <c r="D51" s="151" t="s">
        <v>28</v>
      </c>
      <c r="E51" s="146">
        <v>100</v>
      </c>
      <c r="F51" s="254">
        <v>144</v>
      </c>
      <c r="G51" s="254">
        <v>69.8</v>
      </c>
    </row>
    <row r="52" spans="1:7" ht="15" customHeight="1" x14ac:dyDescent="0.25">
      <c r="A52" s="238"/>
      <c r="B52" s="151" t="s">
        <v>180</v>
      </c>
      <c r="C52" s="199" t="s">
        <v>68</v>
      </c>
      <c r="D52" s="151" t="s">
        <v>28</v>
      </c>
      <c r="E52" s="146">
        <v>200</v>
      </c>
      <c r="F52" s="254">
        <v>19</v>
      </c>
      <c r="G52" s="254">
        <v>7.4</v>
      </c>
    </row>
    <row r="53" spans="1:7" ht="17.25" customHeight="1" x14ac:dyDescent="0.25">
      <c r="A53" s="238" t="s">
        <v>168</v>
      </c>
      <c r="B53" s="231"/>
      <c r="C53" s="184"/>
      <c r="D53" s="267" t="s">
        <v>189</v>
      </c>
      <c r="E53" s="267"/>
      <c r="F53" s="253">
        <f>F54</f>
        <v>92.7</v>
      </c>
      <c r="G53" s="253">
        <f t="shared" ref="G53" si="6">G54</f>
        <v>80</v>
      </c>
    </row>
    <row r="54" spans="1:7" ht="18.75" customHeight="1" x14ac:dyDescent="0.25">
      <c r="A54" s="238"/>
      <c r="B54" s="231"/>
      <c r="C54" s="184" t="s">
        <v>65</v>
      </c>
      <c r="D54" s="231" t="s">
        <v>128</v>
      </c>
      <c r="E54" s="231">
        <v>200</v>
      </c>
      <c r="F54" s="254">
        <v>92.7</v>
      </c>
      <c r="G54" s="254">
        <v>80</v>
      </c>
    </row>
    <row r="55" spans="1:7" ht="15" customHeight="1" x14ac:dyDescent="0.25">
      <c r="A55" s="386" t="s">
        <v>10</v>
      </c>
      <c r="B55" s="241"/>
      <c r="C55" s="387"/>
      <c r="D55" s="374" t="s">
        <v>29</v>
      </c>
      <c r="E55" s="374"/>
      <c r="F55" s="390">
        <f>F58+F65+F71+F78+F82+F87+F93+F84</f>
        <v>2990.6</v>
      </c>
      <c r="G55" s="390">
        <f>G58+G65+G71+G78+G82+G87+G93+G84</f>
        <v>1157.8999999999999</v>
      </c>
    </row>
    <row r="56" spans="1:7" ht="0.75" customHeight="1" x14ac:dyDescent="0.25">
      <c r="A56" s="386"/>
      <c r="B56" s="242"/>
      <c r="C56" s="388"/>
      <c r="D56" s="382"/>
      <c r="E56" s="382"/>
      <c r="F56" s="390"/>
      <c r="G56" s="390"/>
    </row>
    <row r="57" spans="1:7" ht="6.75" hidden="1" customHeight="1" x14ac:dyDescent="0.25">
      <c r="A57" s="386"/>
      <c r="B57" s="243"/>
      <c r="C57" s="389"/>
      <c r="D57" s="375"/>
      <c r="E57" s="375"/>
      <c r="F57" s="390"/>
      <c r="G57" s="390"/>
    </row>
    <row r="58" spans="1:7" ht="15.75" hidden="1" customHeight="1" x14ac:dyDescent="0.25">
      <c r="A58" s="372" t="s">
        <v>11</v>
      </c>
      <c r="B58" s="231"/>
      <c r="C58" s="366"/>
      <c r="D58" s="392" t="s">
        <v>71</v>
      </c>
      <c r="E58" s="392"/>
      <c r="F58" s="384">
        <f>F61+F62+F64+F63</f>
        <v>0</v>
      </c>
      <c r="G58" s="384">
        <f t="shared" ref="G58" si="7">G61+G62+G64+G63</f>
        <v>0</v>
      </c>
    </row>
    <row r="59" spans="1:7" ht="15.75" hidden="1" customHeight="1" x14ac:dyDescent="0.25">
      <c r="A59" s="391"/>
      <c r="B59" s="239"/>
      <c r="C59" s="381"/>
      <c r="D59" s="393"/>
      <c r="E59" s="393"/>
      <c r="F59" s="385"/>
      <c r="G59" s="385"/>
    </row>
    <row r="60" spans="1:7" ht="15.75" hidden="1" customHeight="1" x14ac:dyDescent="0.25">
      <c r="A60" s="391"/>
      <c r="B60" s="239"/>
      <c r="C60" s="235"/>
      <c r="D60" s="393"/>
      <c r="E60" s="237"/>
      <c r="F60" s="385"/>
      <c r="G60" s="385"/>
    </row>
    <row r="61" spans="1:7" hidden="1" x14ac:dyDescent="0.25">
      <c r="A61" s="137"/>
      <c r="B61" s="144"/>
      <c r="C61" s="182" t="s">
        <v>72</v>
      </c>
      <c r="D61" s="144" t="s">
        <v>34</v>
      </c>
      <c r="E61" s="144">
        <v>200</v>
      </c>
      <c r="F61" s="257"/>
      <c r="G61" s="257"/>
    </row>
    <row r="62" spans="1:7" hidden="1" x14ac:dyDescent="0.25">
      <c r="A62" s="150"/>
      <c r="B62" s="151"/>
      <c r="C62" s="182" t="s">
        <v>72</v>
      </c>
      <c r="D62" s="151" t="s">
        <v>35</v>
      </c>
      <c r="E62" s="144">
        <v>200</v>
      </c>
      <c r="F62" s="260"/>
      <c r="G62" s="260"/>
    </row>
    <row r="63" spans="1:7" hidden="1" x14ac:dyDescent="0.25">
      <c r="A63" s="145"/>
      <c r="B63" s="236"/>
      <c r="C63" s="182" t="s">
        <v>72</v>
      </c>
      <c r="D63" s="146" t="s">
        <v>35</v>
      </c>
      <c r="E63" s="144">
        <v>200</v>
      </c>
      <c r="F63" s="255"/>
      <c r="G63" s="255"/>
    </row>
    <row r="64" spans="1:7" hidden="1" x14ac:dyDescent="0.25">
      <c r="A64" s="152"/>
      <c r="B64" s="153"/>
      <c r="C64" s="229" t="s">
        <v>72</v>
      </c>
      <c r="D64" s="153" t="s">
        <v>132</v>
      </c>
      <c r="E64" s="231">
        <v>200</v>
      </c>
      <c r="F64" s="261"/>
      <c r="G64" s="261"/>
    </row>
    <row r="65" spans="1:7" x14ac:dyDescent="0.25">
      <c r="A65" s="364" t="s">
        <v>169</v>
      </c>
      <c r="B65" s="208"/>
      <c r="C65" s="366"/>
      <c r="D65" s="374" t="s">
        <v>89</v>
      </c>
      <c r="E65" s="368"/>
      <c r="F65" s="370">
        <f>F67+F68+F69+F70</f>
        <v>928.40000000000009</v>
      </c>
      <c r="G65" s="370">
        <f>G67+G68+G69+G70</f>
        <v>417.2</v>
      </c>
    </row>
    <row r="66" spans="1:7" ht="2.25" customHeight="1" x14ac:dyDescent="0.25">
      <c r="A66" s="365"/>
      <c r="B66" s="209"/>
      <c r="C66" s="367"/>
      <c r="D66" s="375"/>
      <c r="E66" s="369"/>
      <c r="F66" s="371"/>
      <c r="G66" s="371"/>
    </row>
    <row r="67" spans="1:7" ht="17.25" customHeight="1" x14ac:dyDescent="0.25">
      <c r="A67" s="266"/>
      <c r="B67" s="151" t="s">
        <v>177</v>
      </c>
      <c r="C67" s="190" t="s">
        <v>74</v>
      </c>
      <c r="D67" s="151" t="s">
        <v>207</v>
      </c>
      <c r="E67" s="146">
        <v>200</v>
      </c>
      <c r="F67" s="271">
        <v>110.7</v>
      </c>
      <c r="G67" s="271">
        <v>109.8</v>
      </c>
    </row>
    <row r="68" spans="1:7" ht="15" customHeight="1" x14ac:dyDescent="0.25">
      <c r="A68" s="137"/>
      <c r="B68" s="144"/>
      <c r="C68" s="182" t="s">
        <v>74</v>
      </c>
      <c r="D68" s="144" t="s">
        <v>30</v>
      </c>
      <c r="E68" s="144">
        <v>200</v>
      </c>
      <c r="F68" s="254">
        <v>563.1</v>
      </c>
      <c r="G68" s="254">
        <v>282.39999999999998</v>
      </c>
    </row>
    <row r="69" spans="1:7" ht="15" customHeight="1" x14ac:dyDescent="0.25">
      <c r="A69" s="137"/>
      <c r="B69" s="151" t="s">
        <v>177</v>
      </c>
      <c r="C69" s="190" t="s">
        <v>74</v>
      </c>
      <c r="D69" s="151" t="s">
        <v>43</v>
      </c>
      <c r="E69" s="146">
        <v>200</v>
      </c>
      <c r="F69" s="254">
        <v>223.8</v>
      </c>
      <c r="G69" s="254">
        <v>25</v>
      </c>
    </row>
    <row r="70" spans="1:7" ht="15" customHeight="1" x14ac:dyDescent="0.25">
      <c r="A70" s="198"/>
      <c r="B70" s="231" t="s">
        <v>186</v>
      </c>
      <c r="C70" s="182" t="s">
        <v>74</v>
      </c>
      <c r="D70" s="146" t="s">
        <v>43</v>
      </c>
      <c r="E70" s="144">
        <v>200</v>
      </c>
      <c r="F70" s="254">
        <v>30.8</v>
      </c>
      <c r="G70" s="254">
        <v>0</v>
      </c>
    </row>
    <row r="71" spans="1:7" ht="15" customHeight="1" x14ac:dyDescent="0.25">
      <c r="A71" s="233" t="s">
        <v>170</v>
      </c>
      <c r="B71" s="231"/>
      <c r="C71" s="229"/>
      <c r="D71" s="142" t="s">
        <v>73</v>
      </c>
      <c r="E71" s="144"/>
      <c r="F71" s="272">
        <f>F75+F76+F77</f>
        <v>521.1</v>
      </c>
      <c r="G71" s="272">
        <f>G75+G76+G77</f>
        <v>312.10000000000002</v>
      </c>
    </row>
    <row r="72" spans="1:7" ht="15" hidden="1" customHeight="1" x14ac:dyDescent="0.25">
      <c r="A72" s="139"/>
      <c r="B72" s="153" t="s">
        <v>177</v>
      </c>
      <c r="C72" s="184" t="s">
        <v>74</v>
      </c>
      <c r="D72" s="144" t="s">
        <v>179</v>
      </c>
      <c r="E72" s="144">
        <v>200</v>
      </c>
      <c r="F72" s="262">
        <v>0</v>
      </c>
      <c r="G72" s="262"/>
    </row>
    <row r="73" spans="1:7" ht="15" hidden="1" customHeight="1" x14ac:dyDescent="0.25">
      <c r="A73" s="139"/>
      <c r="B73" s="153" t="s">
        <v>177</v>
      </c>
      <c r="C73" s="184" t="s">
        <v>74</v>
      </c>
      <c r="D73" s="151" t="s">
        <v>191</v>
      </c>
      <c r="E73" s="144">
        <v>200</v>
      </c>
      <c r="F73" s="254"/>
      <c r="G73" s="254"/>
    </row>
    <row r="74" spans="1:7" ht="15" hidden="1" customHeight="1" x14ac:dyDescent="0.25">
      <c r="A74" s="139"/>
      <c r="B74" s="236" t="s">
        <v>186</v>
      </c>
      <c r="C74" s="184" t="s">
        <v>74</v>
      </c>
      <c r="D74" s="146" t="s">
        <v>191</v>
      </c>
      <c r="E74" s="144">
        <v>200</v>
      </c>
      <c r="F74" s="254"/>
      <c r="G74" s="254"/>
    </row>
    <row r="75" spans="1:7" ht="15" customHeight="1" x14ac:dyDescent="0.25">
      <c r="A75" s="139"/>
      <c r="B75" s="236"/>
      <c r="C75" s="229" t="s">
        <v>74</v>
      </c>
      <c r="D75" s="144" t="s">
        <v>192</v>
      </c>
      <c r="E75" s="144">
        <v>200</v>
      </c>
      <c r="F75" s="254">
        <v>0</v>
      </c>
      <c r="G75" s="254">
        <v>0</v>
      </c>
    </row>
    <row r="76" spans="1:7" ht="15" customHeight="1" x14ac:dyDescent="0.25">
      <c r="A76" s="247"/>
      <c r="B76" s="213"/>
      <c r="C76" s="229" t="s">
        <v>74</v>
      </c>
      <c r="D76" s="144" t="s">
        <v>31</v>
      </c>
      <c r="E76" s="144">
        <v>200</v>
      </c>
      <c r="F76" s="254">
        <v>521.1</v>
      </c>
      <c r="G76" s="254">
        <v>312.10000000000002</v>
      </c>
    </row>
    <row r="77" spans="1:7" ht="15" customHeight="1" x14ac:dyDescent="0.25">
      <c r="A77" s="233"/>
      <c r="B77" s="231"/>
      <c r="C77" s="229" t="s">
        <v>74</v>
      </c>
      <c r="D77" s="144" t="s">
        <v>136</v>
      </c>
      <c r="E77" s="144">
        <v>200</v>
      </c>
      <c r="F77" s="254">
        <v>0</v>
      </c>
      <c r="G77" s="254">
        <v>0</v>
      </c>
    </row>
    <row r="78" spans="1:7" ht="16.5" customHeight="1" x14ac:dyDescent="0.25">
      <c r="A78" s="238" t="s">
        <v>171</v>
      </c>
      <c r="B78" s="231"/>
      <c r="C78" s="229"/>
      <c r="D78" s="142" t="s">
        <v>113</v>
      </c>
      <c r="E78" s="144"/>
      <c r="F78" s="253">
        <f>F81+F79+F80</f>
        <v>501</v>
      </c>
      <c r="G78" s="253">
        <f t="shared" ref="G78" si="8">G81+G79</f>
        <v>406</v>
      </c>
    </row>
    <row r="79" spans="1:7" ht="15" customHeight="1" x14ac:dyDescent="0.25">
      <c r="A79" s="251"/>
      <c r="B79" s="183"/>
      <c r="C79" s="182" t="s">
        <v>74</v>
      </c>
      <c r="D79" s="144" t="s">
        <v>133</v>
      </c>
      <c r="E79" s="144">
        <v>200</v>
      </c>
      <c r="F79" s="254">
        <v>441</v>
      </c>
      <c r="G79" s="254">
        <v>406</v>
      </c>
    </row>
    <row r="80" spans="1:7" ht="15" hidden="1" customHeight="1" x14ac:dyDescent="0.25">
      <c r="A80" s="147"/>
      <c r="B80" s="189" t="s">
        <v>177</v>
      </c>
      <c r="C80" s="182" t="s">
        <v>74</v>
      </c>
      <c r="D80" s="151" t="s">
        <v>190</v>
      </c>
      <c r="E80" s="144">
        <v>200</v>
      </c>
      <c r="F80" s="254"/>
      <c r="G80" s="257"/>
    </row>
    <row r="81" spans="1:7" ht="15" customHeight="1" x14ac:dyDescent="0.25">
      <c r="A81" s="225"/>
      <c r="B81" s="144"/>
      <c r="C81" s="182" t="s">
        <v>74</v>
      </c>
      <c r="D81" s="144" t="s">
        <v>134</v>
      </c>
      <c r="E81" s="144">
        <v>200</v>
      </c>
      <c r="F81" s="254">
        <v>60</v>
      </c>
      <c r="G81" s="257">
        <v>0</v>
      </c>
    </row>
    <row r="82" spans="1:7" ht="17.25" customHeight="1" x14ac:dyDescent="0.25">
      <c r="A82" s="238" t="s">
        <v>172</v>
      </c>
      <c r="B82" s="144"/>
      <c r="C82" s="183"/>
      <c r="D82" s="142" t="s">
        <v>115</v>
      </c>
      <c r="E82" s="144"/>
      <c r="F82" s="253">
        <f>F83</f>
        <v>22.1</v>
      </c>
      <c r="G82" s="253">
        <f>G83</f>
        <v>22</v>
      </c>
    </row>
    <row r="83" spans="1:7" ht="19.5" customHeight="1" x14ac:dyDescent="0.25">
      <c r="A83" s="238"/>
      <c r="B83" s="144"/>
      <c r="C83" s="183" t="s">
        <v>74</v>
      </c>
      <c r="D83" s="144" t="s">
        <v>77</v>
      </c>
      <c r="E83" s="144">
        <v>200</v>
      </c>
      <c r="F83" s="254">
        <v>22.1</v>
      </c>
      <c r="G83" s="254">
        <v>22</v>
      </c>
    </row>
    <row r="84" spans="1:7" ht="23.25" customHeight="1" x14ac:dyDescent="0.25">
      <c r="A84" s="238" t="s">
        <v>173</v>
      </c>
      <c r="B84" s="144"/>
      <c r="C84" s="183"/>
      <c r="D84" s="142" t="s">
        <v>119</v>
      </c>
      <c r="E84" s="144"/>
      <c r="F84" s="253">
        <f>F85+F86</f>
        <v>45</v>
      </c>
      <c r="G84" s="253">
        <f t="shared" ref="G84" si="9">G85+G86</f>
        <v>0</v>
      </c>
    </row>
    <row r="85" spans="1:7" x14ac:dyDescent="0.25">
      <c r="A85" s="238"/>
      <c r="B85" s="144"/>
      <c r="C85" s="183" t="s">
        <v>121</v>
      </c>
      <c r="D85" s="144" t="s">
        <v>120</v>
      </c>
      <c r="E85" s="144">
        <v>200</v>
      </c>
      <c r="F85" s="254">
        <v>0</v>
      </c>
      <c r="G85" s="254">
        <v>0</v>
      </c>
    </row>
    <row r="86" spans="1:7" x14ac:dyDescent="0.25">
      <c r="A86" s="238"/>
      <c r="B86" s="144"/>
      <c r="C86" s="183" t="s">
        <v>121</v>
      </c>
      <c r="D86" s="144" t="s">
        <v>196</v>
      </c>
      <c r="E86" s="144">
        <v>500</v>
      </c>
      <c r="F86" s="254">
        <v>45</v>
      </c>
      <c r="G86" s="254">
        <v>0</v>
      </c>
    </row>
    <row r="87" spans="1:7" ht="18" customHeight="1" x14ac:dyDescent="0.25">
      <c r="A87" s="148" t="s">
        <v>174</v>
      </c>
      <c r="B87" s="149"/>
      <c r="C87" s="182"/>
      <c r="D87" s="142" t="s">
        <v>117</v>
      </c>
      <c r="E87" s="144"/>
      <c r="F87" s="253">
        <f>F91+F92+F96+F97</f>
        <v>973</v>
      </c>
      <c r="G87" s="253">
        <f t="shared" ref="G87" si="10">G91+G92+G96</f>
        <v>0.6</v>
      </c>
    </row>
    <row r="88" spans="1:7" hidden="1" x14ac:dyDescent="0.25">
      <c r="A88" s="195" t="s">
        <v>184</v>
      </c>
      <c r="B88" s="151" t="s">
        <v>177</v>
      </c>
      <c r="C88" s="194" t="s">
        <v>65</v>
      </c>
      <c r="D88" s="154" t="s">
        <v>183</v>
      </c>
      <c r="E88" s="151">
        <v>200</v>
      </c>
      <c r="F88" s="254"/>
      <c r="G88" s="260"/>
    </row>
    <row r="89" spans="1:7" hidden="1" x14ac:dyDescent="0.25">
      <c r="A89" s="195"/>
      <c r="B89" s="210"/>
      <c r="C89" s="182" t="s">
        <v>65</v>
      </c>
      <c r="D89" s="155" t="s">
        <v>163</v>
      </c>
      <c r="E89" s="144">
        <v>200</v>
      </c>
      <c r="F89" s="257"/>
      <c r="G89" s="257"/>
    </row>
    <row r="90" spans="1:7" hidden="1" x14ac:dyDescent="0.25">
      <c r="A90" s="195" t="s">
        <v>184</v>
      </c>
      <c r="B90" s="146" t="s">
        <v>186</v>
      </c>
      <c r="C90" s="182" t="s">
        <v>65</v>
      </c>
      <c r="D90" s="155" t="s">
        <v>183</v>
      </c>
      <c r="E90" s="144">
        <v>200</v>
      </c>
      <c r="F90" s="257"/>
      <c r="G90" s="257"/>
    </row>
    <row r="91" spans="1:7" x14ac:dyDescent="0.25">
      <c r="A91" s="195"/>
      <c r="B91" s="146"/>
      <c r="C91" s="182" t="s">
        <v>65</v>
      </c>
      <c r="D91" s="156" t="s">
        <v>162</v>
      </c>
      <c r="E91" s="144">
        <v>200</v>
      </c>
      <c r="F91" s="257">
        <v>0</v>
      </c>
      <c r="G91" s="257">
        <v>0</v>
      </c>
    </row>
    <row r="92" spans="1:7" ht="15" customHeight="1" x14ac:dyDescent="0.25">
      <c r="A92" s="226"/>
      <c r="B92" s="210"/>
      <c r="C92" s="182" t="s">
        <v>74</v>
      </c>
      <c r="D92" s="156" t="s">
        <v>162</v>
      </c>
      <c r="E92" s="144">
        <v>200</v>
      </c>
      <c r="F92" s="254">
        <v>30</v>
      </c>
      <c r="G92" s="257">
        <v>0.6</v>
      </c>
    </row>
    <row r="93" spans="1:7" ht="15.75" hidden="1" customHeight="1" x14ac:dyDescent="0.25">
      <c r="A93" s="148" t="s">
        <v>175</v>
      </c>
      <c r="B93" s="149"/>
      <c r="C93" s="182"/>
      <c r="D93" s="146" t="s">
        <v>129</v>
      </c>
      <c r="E93" s="146"/>
      <c r="F93" s="93">
        <f>F94</f>
        <v>0</v>
      </c>
      <c r="G93" s="93"/>
    </row>
    <row r="94" spans="1:7" hidden="1" x14ac:dyDescent="0.25">
      <c r="A94" s="238"/>
      <c r="B94" s="144"/>
      <c r="C94" s="182" t="s">
        <v>65</v>
      </c>
      <c r="D94" s="146" t="s">
        <v>130</v>
      </c>
      <c r="E94" s="146">
        <v>200</v>
      </c>
      <c r="F94" s="257"/>
      <c r="G94" s="257"/>
    </row>
    <row r="95" spans="1:7" ht="64.5" hidden="1" customHeight="1" x14ac:dyDescent="0.25">
      <c r="A95" s="157" t="s">
        <v>160</v>
      </c>
      <c r="B95" s="214"/>
      <c r="C95" s="185" t="s">
        <v>65</v>
      </c>
      <c r="D95" s="158" t="s">
        <v>159</v>
      </c>
      <c r="E95" s="158">
        <v>500</v>
      </c>
      <c r="F95" s="263"/>
      <c r="G95" s="263"/>
    </row>
    <row r="96" spans="1:7" ht="18" customHeight="1" x14ac:dyDescent="0.25">
      <c r="A96" s="157"/>
      <c r="B96" s="153" t="s">
        <v>177</v>
      </c>
      <c r="C96" s="229" t="s">
        <v>74</v>
      </c>
      <c r="D96" s="151" t="s">
        <v>195</v>
      </c>
      <c r="E96" s="144">
        <v>200</v>
      </c>
      <c r="F96" s="254">
        <v>471.5</v>
      </c>
      <c r="G96" s="254">
        <v>0</v>
      </c>
    </row>
    <row r="97" spans="1:7" ht="18" customHeight="1" x14ac:dyDescent="0.25">
      <c r="A97" s="250"/>
      <c r="B97" s="248" t="s">
        <v>186</v>
      </c>
      <c r="C97" s="244" t="s">
        <v>74</v>
      </c>
      <c r="D97" s="146" t="s">
        <v>195</v>
      </c>
      <c r="E97" s="144">
        <v>200</v>
      </c>
      <c r="F97" s="254">
        <v>471.5</v>
      </c>
      <c r="G97" s="254">
        <v>0</v>
      </c>
    </row>
    <row r="98" spans="1:7" ht="49.5" customHeight="1" x14ac:dyDescent="0.25">
      <c r="A98" s="159" t="s">
        <v>161</v>
      </c>
      <c r="B98" s="215"/>
      <c r="C98" s="186"/>
      <c r="D98" s="160" t="s">
        <v>127</v>
      </c>
      <c r="E98" s="200"/>
      <c r="F98" s="160">
        <f>F99</f>
        <v>0</v>
      </c>
      <c r="G98" s="160">
        <f t="shared" ref="G98" si="11">G99</f>
        <v>0</v>
      </c>
    </row>
    <row r="99" spans="1:7" ht="31.5" x14ac:dyDescent="0.25">
      <c r="A99" s="161" t="s">
        <v>126</v>
      </c>
      <c r="B99" s="216"/>
      <c r="C99" s="186" t="s">
        <v>65</v>
      </c>
      <c r="D99" s="162" t="s">
        <v>125</v>
      </c>
      <c r="E99" s="201">
        <v>200</v>
      </c>
      <c r="F99" s="254">
        <v>0</v>
      </c>
      <c r="G99" s="254">
        <v>0</v>
      </c>
    </row>
    <row r="100" spans="1:7" ht="15" hidden="1" customHeight="1" x14ac:dyDescent="0.25">
      <c r="A100" s="163"/>
      <c r="B100" s="217"/>
      <c r="C100" s="187"/>
      <c r="D100" s="160"/>
      <c r="E100" s="158"/>
      <c r="F100" s="263"/>
      <c r="G100" s="263"/>
    </row>
    <row r="101" spans="1:7" ht="16.5" customHeight="1" x14ac:dyDescent="0.25">
      <c r="A101" s="159" t="s">
        <v>164</v>
      </c>
      <c r="B101" s="218"/>
      <c r="C101" s="188"/>
      <c r="D101" s="164" t="s">
        <v>165</v>
      </c>
      <c r="E101" s="158"/>
      <c r="F101" s="253">
        <f t="shared" ref="F101:G101" si="12">F102+F103+F104</f>
        <v>2100</v>
      </c>
      <c r="G101" s="253">
        <f t="shared" si="12"/>
        <v>299.60000000000002</v>
      </c>
    </row>
    <row r="102" spans="1:7" ht="45" customHeight="1" x14ac:dyDescent="0.25">
      <c r="A102" s="138" t="s">
        <v>182</v>
      </c>
      <c r="B102" s="206"/>
      <c r="C102" s="188" t="s">
        <v>72</v>
      </c>
      <c r="D102" s="165" t="s">
        <v>166</v>
      </c>
      <c r="E102" s="202">
        <v>200</v>
      </c>
      <c r="F102" s="254">
        <v>2100</v>
      </c>
      <c r="G102" s="254">
        <v>299.60000000000002</v>
      </c>
    </row>
    <row r="103" spans="1:7" ht="15" customHeight="1" x14ac:dyDescent="0.25">
      <c r="A103" s="166"/>
      <c r="B103" s="179" t="s">
        <v>177</v>
      </c>
      <c r="C103" s="189" t="s">
        <v>72</v>
      </c>
      <c r="D103" s="180" t="s">
        <v>167</v>
      </c>
      <c r="E103" s="203">
        <v>200</v>
      </c>
      <c r="F103" s="254"/>
      <c r="G103" s="254"/>
    </row>
    <row r="104" spans="1:7" ht="15" customHeight="1" x14ac:dyDescent="0.25">
      <c r="A104" s="166"/>
      <c r="B104" s="219"/>
      <c r="C104" s="190" t="s">
        <v>72</v>
      </c>
      <c r="D104" s="167" t="s">
        <v>167</v>
      </c>
      <c r="E104" s="204">
        <v>200</v>
      </c>
      <c r="F104" s="254"/>
      <c r="G104" s="254"/>
    </row>
    <row r="105" spans="1:7" ht="15" customHeight="1" x14ac:dyDescent="0.25">
      <c r="A105" s="166"/>
      <c r="B105" s="186"/>
      <c r="C105" s="224"/>
      <c r="D105" s="167"/>
      <c r="E105" s="204"/>
      <c r="F105" s="259"/>
      <c r="G105" s="259"/>
    </row>
    <row r="106" spans="1:7" ht="23.25" customHeight="1" x14ac:dyDescent="0.25">
      <c r="A106" s="163" t="s">
        <v>131</v>
      </c>
      <c r="B106" s="217"/>
      <c r="C106" s="185" t="s">
        <v>82</v>
      </c>
      <c r="D106" s="160" t="s">
        <v>103</v>
      </c>
      <c r="E106" s="158">
        <v>200</v>
      </c>
      <c r="F106" s="264">
        <v>127</v>
      </c>
      <c r="G106" s="264">
        <v>0</v>
      </c>
    </row>
    <row r="107" spans="1:7" x14ac:dyDescent="0.25">
      <c r="A107" s="141" t="s">
        <v>181</v>
      </c>
      <c r="B107" s="207"/>
      <c r="C107" s="181"/>
      <c r="D107" s="142"/>
      <c r="E107" s="142"/>
      <c r="F107" s="265">
        <f>F7+F21+F55+F95+F98+F101+F106</f>
        <v>24365.300000000003</v>
      </c>
      <c r="G107" s="265">
        <f>G7+G21+G55+G95+G98+G101+G106</f>
        <v>8361.5999999999985</v>
      </c>
    </row>
    <row r="108" spans="1:7" x14ac:dyDescent="0.25">
      <c r="D108" s="221"/>
      <c r="E108" s="205"/>
      <c r="F108" s="168"/>
      <c r="G108" s="168"/>
    </row>
    <row r="109" spans="1:7" x14ac:dyDescent="0.25">
      <c r="A109" s="172"/>
      <c r="D109" s="221"/>
      <c r="E109" s="205"/>
      <c r="F109" s="169"/>
      <c r="G109" s="169"/>
    </row>
    <row r="110" spans="1:7" x14ac:dyDescent="0.25">
      <c r="A110" s="172" t="s">
        <v>205</v>
      </c>
      <c r="D110" s="222"/>
      <c r="E110" s="205"/>
      <c r="F110" s="168"/>
      <c r="G110" s="168"/>
    </row>
    <row r="111" spans="1:7" x14ac:dyDescent="0.25">
      <c r="A111" s="172"/>
      <c r="D111" s="222"/>
      <c r="E111" s="205"/>
      <c r="F111" s="169"/>
      <c r="G111" s="171"/>
    </row>
    <row r="112" spans="1:7" x14ac:dyDescent="0.25">
      <c r="D112" s="222"/>
      <c r="F112" s="172"/>
    </row>
    <row r="113" spans="1:7" x14ac:dyDescent="0.25">
      <c r="D113" s="222"/>
      <c r="F113" s="173"/>
      <c r="G113" s="173"/>
    </row>
    <row r="114" spans="1:7" x14ac:dyDescent="0.25">
      <c r="D114" s="170"/>
      <c r="F114" s="173"/>
      <c r="G114" s="173"/>
    </row>
    <row r="115" spans="1:7" x14ac:dyDescent="0.25">
      <c r="F115" s="196"/>
      <c r="G115" s="174"/>
    </row>
    <row r="116" spans="1:7" x14ac:dyDescent="0.25">
      <c r="F116" s="196"/>
      <c r="G116" s="174"/>
    </row>
    <row r="117" spans="1:7" x14ac:dyDescent="0.25">
      <c r="F117" s="196"/>
      <c r="G117" s="174"/>
    </row>
    <row r="118" spans="1:7" x14ac:dyDescent="0.25">
      <c r="F118" s="196"/>
      <c r="G118" s="174"/>
    </row>
    <row r="119" spans="1:7" x14ac:dyDescent="0.25">
      <c r="G119" s="176"/>
    </row>
    <row r="120" spans="1:7" x14ac:dyDescent="0.25">
      <c r="A120" s="175"/>
      <c r="B120" s="220"/>
      <c r="G120" s="176"/>
    </row>
    <row r="121" spans="1:7" x14ac:dyDescent="0.25">
      <c r="G121" s="177"/>
    </row>
  </sheetData>
  <mergeCells count="52">
    <mergeCell ref="G65:G66"/>
    <mergeCell ref="A65:A66"/>
    <mergeCell ref="C65:C66"/>
    <mergeCell ref="D65:D66"/>
    <mergeCell ref="E65:E66"/>
    <mergeCell ref="F65:F66"/>
    <mergeCell ref="G58:G60"/>
    <mergeCell ref="A55:A57"/>
    <mergeCell ref="C55:C57"/>
    <mergeCell ref="D55:D57"/>
    <mergeCell ref="E55:E57"/>
    <mergeCell ref="F55:F57"/>
    <mergeCell ref="G55:G57"/>
    <mergeCell ref="A58:A60"/>
    <mergeCell ref="C58:C59"/>
    <mergeCell ref="D58:D60"/>
    <mergeCell ref="E58:E59"/>
    <mergeCell ref="F58:F60"/>
    <mergeCell ref="G43:G44"/>
    <mergeCell ref="A36:A38"/>
    <mergeCell ref="C36:C38"/>
    <mergeCell ref="D36:D38"/>
    <mergeCell ref="E36:E38"/>
    <mergeCell ref="F36:F38"/>
    <mergeCell ref="G36:G38"/>
    <mergeCell ref="A43:A44"/>
    <mergeCell ref="C43:C44"/>
    <mergeCell ref="D43:D44"/>
    <mergeCell ref="E43:E44"/>
    <mergeCell ref="F43:F44"/>
    <mergeCell ref="G30:G31"/>
    <mergeCell ref="A24:A25"/>
    <mergeCell ref="C24:C25"/>
    <mergeCell ref="D24:D25"/>
    <mergeCell ref="E24:E25"/>
    <mergeCell ref="F24:F25"/>
    <mergeCell ref="G24:G25"/>
    <mergeCell ref="A30:A31"/>
    <mergeCell ref="C30:C31"/>
    <mergeCell ref="D30:D31"/>
    <mergeCell ref="E30:E31"/>
    <mergeCell ref="F30:F31"/>
    <mergeCell ref="A1:G1"/>
    <mergeCell ref="A2:G2"/>
    <mergeCell ref="A3:G3"/>
    <mergeCell ref="A4:G4"/>
    <mergeCell ref="G8:G9"/>
    <mergeCell ref="A8:A9"/>
    <mergeCell ref="C8:C9"/>
    <mergeCell ref="D8:D9"/>
    <mergeCell ref="E8:E9"/>
    <mergeCell ref="F8:F9"/>
  </mergeCells>
  <pageMargins left="0.70866141732283472" right="0.11811023622047245" top="0.15748031496062992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Бодеевское сп</vt:lpstr>
      <vt:lpstr>Дракино</vt:lpstr>
      <vt:lpstr>Ковалевское</vt:lpstr>
      <vt:lpstr>2 кв.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Пользователь Windows</cp:lastModifiedBy>
  <cp:lastPrinted>2025-04-11T08:15:15Z</cp:lastPrinted>
  <dcterms:created xsi:type="dcterms:W3CDTF">2015-03-06T04:53:28Z</dcterms:created>
  <dcterms:modified xsi:type="dcterms:W3CDTF">2025-07-15T06:48:26Z</dcterms:modified>
</cp:coreProperties>
</file>