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2024 год\ИНФОРМАЦИЯ САЙТ\ОТЧЕТЫ САЙТ БУХ\"/>
    </mc:Choice>
  </mc:AlternateContent>
  <bookViews>
    <workbookView xWindow="-120" yWindow="-120" windowWidth="20730" windowHeight="11760" firstSheet="3" activeTab="3"/>
  </bookViews>
  <sheets>
    <sheet name="Бодеевское сп" sheetId="1" r:id="rId1"/>
    <sheet name="Дракино" sheetId="2" r:id="rId2"/>
    <sheet name="Ковалевское" sheetId="3" r:id="rId3"/>
    <sheet name="Старохворостанское" sheetId="9" r:id="rId4"/>
  </sheets>
  <calcPr calcId="162913" refMode="R1C1"/>
</workbook>
</file>

<file path=xl/calcChain.xml><?xml version="1.0" encoding="utf-8"?>
<calcChain xmlns="http://schemas.openxmlformats.org/spreadsheetml/2006/main">
  <c r="G61" i="9" l="1"/>
  <c r="G19" i="9"/>
  <c r="F19" i="9"/>
  <c r="G27" i="9"/>
  <c r="F27" i="9"/>
  <c r="G81" i="9"/>
  <c r="F81" i="9"/>
  <c r="G74" i="9"/>
  <c r="F74" i="9"/>
  <c r="G67" i="9"/>
  <c r="F67" i="9"/>
  <c r="F61" i="9"/>
  <c r="G100" i="9"/>
  <c r="G97" i="9"/>
  <c r="G84" i="9"/>
  <c r="G79" i="9"/>
  <c r="G49" i="9"/>
  <c r="F49" i="9"/>
  <c r="G46" i="9"/>
  <c r="G40" i="9"/>
  <c r="G44" i="9"/>
  <c r="F44" i="9"/>
  <c r="G33" i="9"/>
  <c r="G21" i="9"/>
  <c r="G8" i="9"/>
  <c r="G7" i="9" s="1"/>
  <c r="F79" i="9"/>
  <c r="F84" i="9"/>
  <c r="F100" i="9"/>
  <c r="F97" i="9"/>
  <c r="F94" i="9"/>
  <c r="F54" i="9"/>
  <c r="F46" i="9"/>
  <c r="F40" i="9"/>
  <c r="F33" i="9"/>
  <c r="F13" i="9"/>
  <c r="F8" i="9"/>
  <c r="G51" i="9" l="1"/>
  <c r="G18" i="9"/>
  <c r="F21" i="9"/>
  <c r="F18" i="9" s="1"/>
  <c r="F7" i="9"/>
  <c r="F51" i="9"/>
  <c r="G105" i="9" l="1"/>
  <c r="F105" i="9"/>
  <c r="E52" i="2" l="1"/>
  <c r="E46" i="2"/>
  <c r="E23" i="2"/>
  <c r="E24" i="3"/>
  <c r="E54" i="3"/>
  <c r="E48" i="3"/>
  <c r="E36" i="3"/>
  <c r="E6" i="3" l="1"/>
  <c r="E57" i="2"/>
  <c r="E76" i="2" l="1"/>
  <c r="E74" i="3" l="1"/>
  <c r="E70" i="3"/>
  <c r="E68" i="3"/>
  <c r="E66" i="3"/>
  <c r="E64" i="3"/>
  <c r="E61" i="3"/>
  <c r="E59" i="3"/>
  <c r="E43" i="3"/>
  <c r="E30" i="3"/>
  <c r="E19" i="3"/>
  <c r="E12" i="3"/>
  <c r="E70" i="2"/>
  <c r="E74" i="2"/>
  <c r="E41" i="2"/>
  <c r="E35" i="2"/>
  <c r="E29" i="2"/>
  <c r="E18" i="2"/>
  <c r="E11" i="2"/>
  <c r="E6" i="2"/>
  <c r="E51" i="1"/>
  <c r="E46" i="1"/>
  <c r="E6" i="1"/>
  <c r="E11" i="1"/>
  <c r="E40" i="1"/>
  <c r="E34" i="1"/>
  <c r="E28" i="1"/>
  <c r="E23" i="1"/>
  <c r="E18" i="1"/>
  <c r="E60" i="1"/>
  <c r="E16" i="2" l="1"/>
  <c r="E17" i="3"/>
  <c r="E44" i="1"/>
  <c r="E44" i="2"/>
  <c r="E46" i="3"/>
  <c r="E5" i="3"/>
  <c r="E5" i="2"/>
  <c r="E5" i="1"/>
  <c r="E16" i="1"/>
  <c r="E79" i="2" l="1"/>
  <c r="E63" i="1"/>
  <c r="E76" i="3"/>
</calcChain>
</file>

<file path=xl/sharedStrings.xml><?xml version="1.0" encoding="utf-8"?>
<sst xmlns="http://schemas.openxmlformats.org/spreadsheetml/2006/main" count="604" uniqueCount="203">
  <si>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</si>
  <si>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</si>
  <si>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</si>
  <si>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</si>
  <si>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</si>
  <si>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</si>
  <si>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</si>
  <si>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</si>
  <si>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</si>
  <si>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</si>
  <si>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</si>
  <si>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</si>
  <si>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</si>
  <si>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</si>
  <si>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</si>
  <si>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</si>
  <si>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</si>
  <si>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</si>
  <si>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</si>
  <si>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</si>
  <si>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</si>
  <si>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</si>
  <si>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</si>
  <si>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</si>
  <si>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</si>
  <si>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</si>
  <si>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</si>
  <si>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</si>
  <si>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</si>
  <si>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</si>
  <si>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</si>
  <si>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</si>
  <si>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</si>
  <si>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</si>
  <si>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</si>
  <si>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</si>
  <si>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</si>
  <si>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</si>
  <si>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4. Муниципальная Программа «Развитие и поддержка малого и среднего предпринимательства»</t>
  </si>
  <si>
    <t>4.1.Подпрограмма               «Развитие и поддержка малого и среднего предпринимательства»»</t>
  </si>
  <si>
    <t>04 1 01 90380</t>
  </si>
  <si>
    <t>04 0 00 00000</t>
  </si>
  <si>
    <t>5. Непрограммные расходы органов местного самоуправления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</si>
  <si>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</si>
  <si>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</si>
  <si>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</si>
  <si>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</si>
  <si>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</si>
  <si>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</si>
  <si>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</si>
  <si>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</si>
  <si>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</si>
  <si>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</si>
  <si>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</si>
  <si>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</si>
  <si>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</si>
  <si>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</si>
  <si>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</si>
  <si>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</si>
  <si>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</si>
  <si>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</si>
  <si>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</si>
  <si>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</si>
  <si>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</si>
  <si>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</si>
  <si>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</si>
  <si>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</si>
  <si>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</si>
  <si>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</si>
  <si>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2.9.Подпрограмма   «Обеспечение условий для развития на территории поселения физической культуры и массового спорта»</t>
  </si>
  <si>
    <t>16 9 01 90410</t>
  </si>
  <si>
    <t>19 1 00 00000</t>
  </si>
  <si>
    <t>0409</t>
  </si>
  <si>
    <t>19 3 00 00000</t>
  </si>
  <si>
    <t>0503</t>
  </si>
  <si>
    <t>19 4 01 90600</t>
  </si>
  <si>
    <t>3.5. Подпрограмма "Повышение энергетической эффективности и сокращение энергетических издержек в учреждениях поселения"</t>
  </si>
  <si>
    <t>19 5 01 91220</t>
  </si>
  <si>
    <t xml:space="preserve">3.6. Подпрограмма      «Озеленение территории поселения»  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</si>
  <si>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</si>
  <si>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</si>
  <si>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</si>
  <si>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</si>
  <si>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 xml:space="preserve"> сельского поселения 2020 год</t>
  </si>
  <si>
    <t>Муниципальные программы  Дракинского</t>
  </si>
  <si>
    <t>16 3 01 90200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</si>
  <si>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</si>
  <si>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</si>
  <si>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</si>
  <si>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</si>
  <si>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3 02 S8380</t>
  </si>
  <si>
    <t>19 3 03 S8070</t>
  </si>
  <si>
    <t>19 4 02 90600</t>
  </si>
  <si>
    <t xml:space="preserve">3.5. Подпрограмма «Озеленение территории поселения» </t>
  </si>
  <si>
    <t>19 5 01 90700</t>
  </si>
  <si>
    <t xml:space="preserve">3.6. Подпрограмма    "Энергоэффективность и развитие энергетики в Дракинском сельском поселении"  </t>
  </si>
  <si>
    <t>19 6 01 91220</t>
  </si>
  <si>
    <t>19 7 01 90850</t>
  </si>
  <si>
    <t xml:space="preserve">3.8.Подпрограмма «Осуществление муниципального земельного контроля  в границах поселения» </t>
  </si>
  <si>
    <t>19 8 01 88690</t>
  </si>
  <si>
    <t>3.9.Подпрограмма "Благоустройство мест массового отдыха"</t>
  </si>
  <si>
    <t>19 9 01 00000</t>
  </si>
  <si>
    <t>19 9 01 S8070</t>
  </si>
  <si>
    <t>99 1 01 92070</t>
  </si>
  <si>
    <t>Муниципальные программы  Ковалевского</t>
  </si>
  <si>
    <t>0310</t>
  </si>
  <si>
    <t>16 5 01 91440</t>
  </si>
  <si>
    <t>16 5 01 91430</t>
  </si>
  <si>
    <t>2.6.Подпрограмма  «Обеспечение условий для развития на территории поселения физической культуры и массового спорта»</t>
  </si>
  <si>
    <t>16 6 01 90410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</si>
  <si>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</si>
  <si>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16 7 01 51180</t>
  </si>
  <si>
    <t>16 7 00 00000</t>
  </si>
  <si>
    <t>19 4 00 00000</t>
  </si>
  <si>
    <t xml:space="preserve">3.5. Подпрограмма «Озеленение территории поселения»  </t>
  </si>
  <si>
    <t>19 5 00 00000</t>
  </si>
  <si>
    <t xml:space="preserve">3.6. Подпрограмма      «Повышение энергетической эффективности и сокращениеэнергитических издержек в учреждениях  поселения»  </t>
  </si>
  <si>
    <t>19 6 00 00000</t>
  </si>
  <si>
    <t xml:space="preserve">3.7.Подпрограмма «Реконструкция,ремонт сетей и объектов водоснабжения» </t>
  </si>
  <si>
    <t>19 7 00 00000</t>
  </si>
  <si>
    <t>19 7 01 90500</t>
  </si>
  <si>
    <t>0502</t>
  </si>
  <si>
    <t xml:space="preserve">3.8.Подпрограмма «Развитие градостроительной деятельности поселения» </t>
  </si>
  <si>
    <t>19 8 00 00000</t>
  </si>
  <si>
    <t>19 8 01 90850</t>
  </si>
  <si>
    <t>05 1 01 90390</t>
  </si>
  <si>
    <t>5.1 Мероприятия по повышение эффективности использования и охраны земель на территории поселения</t>
  </si>
  <si>
    <t>05 0 00 00000</t>
  </si>
  <si>
    <t>16 9 01 90850</t>
  </si>
  <si>
    <t>19 9 00 00000</t>
  </si>
  <si>
    <t>19 9 0188690</t>
  </si>
  <si>
    <t xml:space="preserve"> Непрограммные расходы органов местного самоуправления</t>
  </si>
  <si>
    <t>19 1 01 S8870</t>
  </si>
  <si>
    <t>19 4 01  90530</t>
  </si>
  <si>
    <t>19 4 02  90600</t>
  </si>
  <si>
    <t>5. Муниципальная программа «Использование  и охрана земель на территории  Дракинского сельского поселения»</t>
  </si>
  <si>
    <t>19 3 02 90700</t>
  </si>
  <si>
    <t>4.1 Мероприятия по повышение эффективности использования и охраны земель на территории поселения</t>
  </si>
  <si>
    <t>уличное освещ.</t>
  </si>
  <si>
    <t>4. Муниципальная программа «Использование  и охрана земель на территории Ковалевского  сельского поселения»</t>
  </si>
  <si>
    <t>19 3 01 S8510</t>
  </si>
  <si>
    <t>гранд область 100</t>
  </si>
  <si>
    <t>лампочки 100</t>
  </si>
  <si>
    <r>
      <t xml:space="preserve">3.7.Подпрограмма «Развитие градостроительной деятельности поселения»                      </t>
    </r>
    <r>
      <rPr>
        <sz val="10"/>
        <color rgb="FF7030A0"/>
        <rFont val="Times New Roman"/>
        <family val="1"/>
        <charset val="204"/>
      </rPr>
      <t xml:space="preserve"> межевание 61</t>
    </r>
  </si>
  <si>
    <r>
      <t xml:space="preserve">5.1 Мероприятия по повышение эффективности использования и охраны земель на территории поселения            </t>
    </r>
    <r>
      <rPr>
        <sz val="10"/>
        <color rgb="FF7030A0"/>
        <rFont val="Times New Roman"/>
        <family val="1"/>
        <charset val="204"/>
      </rPr>
      <t>15</t>
    </r>
  </si>
  <si>
    <t>11 1 01 20540</t>
  </si>
  <si>
    <t>софинансирование</t>
  </si>
  <si>
    <t>(+обувь 100)</t>
  </si>
  <si>
    <t xml:space="preserve">(+70 муз оборуд)  </t>
  </si>
  <si>
    <t>(+124,502-178,14)</t>
  </si>
  <si>
    <t>(-82,7)</t>
  </si>
  <si>
    <t>(-892)</t>
  </si>
  <si>
    <t>(+61,3)</t>
  </si>
  <si>
    <t>(-75)</t>
  </si>
  <si>
    <r>
      <rPr>
        <b/>
        <sz val="14"/>
        <color rgb="FF7030A0"/>
        <rFont val="Times New Roman"/>
        <family val="1"/>
        <charset val="204"/>
      </rPr>
      <t>361</t>
    </r>
    <r>
      <rPr>
        <b/>
        <sz val="14"/>
        <color rgb="FFFF0000"/>
        <rFont val="Times New Roman"/>
        <family val="1"/>
        <charset val="204"/>
      </rPr>
      <t>+100+124,502-892-75-178,1</t>
    </r>
    <r>
      <rPr>
        <b/>
        <sz val="14"/>
        <rFont val="Times New Roman"/>
        <family val="1"/>
        <charset val="204"/>
      </rPr>
      <t>-82,7+61,3</t>
    </r>
  </si>
  <si>
    <t>(-43,8)</t>
  </si>
  <si>
    <r>
      <t xml:space="preserve">дорожный фонд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 xml:space="preserve">  (- 445,583-155,5)</t>
    </r>
  </si>
  <si>
    <r>
      <t>В С Е Г О                     (</t>
    </r>
    <r>
      <rPr>
        <b/>
        <sz val="14"/>
        <color rgb="FFFF0000"/>
        <rFont val="Times New Roman"/>
        <family val="1"/>
        <charset val="204"/>
      </rPr>
      <t xml:space="preserve"> -445,583+70 </t>
    </r>
    <r>
      <rPr>
        <b/>
        <sz val="14"/>
        <rFont val="Times New Roman"/>
        <family val="1"/>
        <charset val="204"/>
      </rPr>
      <t>у д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-43,8</t>
    </r>
    <r>
      <rPr>
        <b/>
        <sz val="14"/>
        <color rgb="FFFF0000"/>
        <rFont val="Times New Roman"/>
        <family val="1"/>
        <charset val="204"/>
      </rPr>
      <t>-155,51</t>
    </r>
    <r>
      <rPr>
        <b/>
        <sz val="14"/>
        <rFont val="Times New Roman"/>
        <family val="1"/>
        <charset val="204"/>
      </rPr>
      <t>+222,9</t>
    </r>
    <r>
      <rPr>
        <b/>
        <sz val="10"/>
        <rFont val="Times New Roman"/>
        <family val="1"/>
        <charset val="204"/>
      </rPr>
      <t>зем.нал</t>
    </r>
    <r>
      <rPr>
        <b/>
        <sz val="14"/>
        <rFont val="Times New Roman"/>
        <family val="1"/>
        <charset val="204"/>
      </rPr>
      <t>)</t>
    </r>
  </si>
  <si>
    <t>(+222,9 зем нал)</t>
  </si>
  <si>
    <t>04 1 0198500</t>
  </si>
  <si>
    <t>4. Муниципальная Программа «Развитие  малого и среднего предпринимательства в Старохворостанском сельском поселении Лискинского муниципального района Воронежской области»</t>
  </si>
  <si>
    <t>5. Муниципальная программа «Использование  и охрана земель на территории  Старохворостанского  сельского поселения Лискинского муниципального района Воронежской области»</t>
  </si>
  <si>
    <t>19 6 01 90520</t>
  </si>
  <si>
    <t>19 6 01 L5760</t>
  </si>
  <si>
    <t>6. Муниципальная программа «Развитие транспортной системы»</t>
  </si>
  <si>
    <t>24 0 00 00000</t>
  </si>
  <si>
    <t>24 2 01 81290</t>
  </si>
  <si>
    <t>24 2 01  S8850</t>
  </si>
  <si>
    <t xml:space="preserve">2.9.Подпрограмма « Развитие градостроительной деятельности поселения»    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</si>
  <si>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</si>
  <si>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</si>
  <si>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</si>
  <si>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«Энергоэффективность  и развитие энергитики »                                                 </t>
  </si>
  <si>
    <t xml:space="preserve">3.5.Подпрограмма      «Реконструкция, ремонт сетей и объектов водоснабжения »                                                 </t>
  </si>
  <si>
    <t>3.6.Подпрограмма "Благоустройство мест массового отдыха"</t>
  </si>
  <si>
    <t xml:space="preserve">3.7.Подпрограмма «Расходы по муниципальному земельному контролю  в границах поселения» </t>
  </si>
  <si>
    <t xml:space="preserve">16 2 01S9180 </t>
  </si>
  <si>
    <t>ОБ</t>
  </si>
  <si>
    <t>ФБ</t>
  </si>
  <si>
    <t xml:space="preserve">В С Е Г О </t>
  </si>
  <si>
    <r>
      <t xml:space="preserve">6.2 Подпрограмма «Капитальный ремонт и ремонт автомобильных дорог общего пользования местного значения на территории Старохворостанского сельского поселения»                                        </t>
    </r>
    <r>
      <rPr>
        <sz val="12"/>
        <color rgb="FF7030A0"/>
        <rFont val="Times New Roman"/>
        <family val="1"/>
        <charset val="204"/>
      </rPr>
      <t xml:space="preserve">  дорожный фон</t>
    </r>
    <r>
      <rPr>
        <sz val="12"/>
        <color rgb="FF000000"/>
        <rFont val="Times New Roman"/>
        <family val="1"/>
        <charset val="204"/>
      </rPr>
      <t>д</t>
    </r>
  </si>
  <si>
    <t>СФ</t>
  </si>
  <si>
    <t>ВБ</t>
  </si>
  <si>
    <t>19 6 01 S8070</t>
  </si>
  <si>
    <t xml:space="preserve">обустройство сквера с.Аношкино   </t>
  </si>
  <si>
    <t xml:space="preserve">2.1. Подпрограмма «Функционирование высшего должностного лица местной администрации   </t>
  </si>
  <si>
    <t>план</t>
  </si>
  <si>
    <t>исполнение</t>
  </si>
  <si>
    <t>16 6 00 00000</t>
  </si>
  <si>
    <t>16 9 00 00000</t>
  </si>
  <si>
    <t>ОТЧЕТ</t>
  </si>
  <si>
    <t>об исполнении муниципальных программ</t>
  </si>
  <si>
    <t xml:space="preserve"> Старохворостанского сельского поселения</t>
  </si>
  <si>
    <t>Глава администрации Старохворостанского сельского поселения                                     Ю.И.Карайчев</t>
  </si>
  <si>
    <t>19 2 01 70100</t>
  </si>
  <si>
    <t>19 3 01 88050</t>
  </si>
  <si>
    <t>обустройство входной группы</t>
  </si>
  <si>
    <t xml:space="preserve"> 19 3 01 S8910 </t>
  </si>
  <si>
    <t>19 4 01  S8530</t>
  </si>
  <si>
    <t>19 7 02 98500</t>
  </si>
  <si>
    <t>16 1 00 00000</t>
  </si>
  <si>
    <t>11 1 00 00000</t>
  </si>
  <si>
    <t>за 1 полугодие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</si>
</sst>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 CYR"/>
      <family val="2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 CYR"/>
      <family val="2"/>
    </font>
    <font>
      <sz val="14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7">
    <xf numFmtId="0" fontId="0" fillId="0" borderId="0" xfId="0"/>
    <xf numFmtId="0" fontId="2" fillId="0" borderId="0" xfId="0" applyFont="1"/>
    <xf numFmtId="0" fontId="0" fillId="2" borderId="0" xfId="0" applyFill="1"/>
    <xf numFmtId="0" fontId="4" fillId="2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4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5" fillId="3" borderId="1" xfId="0" applyFont="1" applyFill="1" applyBorder="1"/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wrapText="1"/>
    </xf>
    <xf numFmtId="0" fontId="9" fillId="3" borderId="1" xfId="0" applyFont="1" applyFill="1" applyBorder="1"/>
    <xf numFmtId="0" fontId="9" fillId="3" borderId="2" xfId="0" applyFont="1" applyFill="1" applyBorder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/>
    <xf numFmtId="0" fontId="9" fillId="3" borderId="3" xfId="0" applyFont="1" applyFill="1" applyBorder="1"/>
    <xf numFmtId="0" fontId="7" fillId="2" borderId="1" xfId="0" applyFont="1" applyFill="1" applyBorder="1"/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49" fontId="7" fillId="2" borderId="6" xfId="0" applyNumberFormat="1" applyFont="1" applyFill="1" applyBorder="1" applyAlignment="1">
      <alignment horizontal="right" wrapText="1"/>
    </xf>
    <xf numFmtId="3" fontId="8" fillId="2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right" wrapText="1"/>
    </xf>
    <xf numFmtId="0" fontId="8" fillId="3" borderId="1" xfId="0" applyFont="1" applyFill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Alignment="1">
      <alignment wrapText="1"/>
    </xf>
    <xf numFmtId="164" fontId="8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wrapText="1"/>
    </xf>
    <xf numFmtId="49" fontId="7" fillId="2" borderId="6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2" borderId="0" xfId="0" applyFont="1" applyFill="1"/>
    <xf numFmtId="49" fontId="13" fillId="2" borderId="6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/>
    <xf numFmtId="0" fontId="19" fillId="2" borderId="1" xfId="0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49" fontId="17" fillId="2" borderId="2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9" fontId="17" fillId="2" borderId="1" xfId="0" applyNumberFormat="1" applyFont="1" applyFill="1" applyBorder="1" applyAlignment="1">
      <alignment horizontal="right" vertical="top" wrapText="1"/>
    </xf>
    <xf numFmtId="49" fontId="17" fillId="2" borderId="1" xfId="0" applyNumberFormat="1" applyFont="1" applyFill="1" applyBorder="1" applyAlignment="1">
      <alignment horizontal="right" vertical="center" wrapText="1"/>
    </xf>
    <xf numFmtId="49" fontId="17" fillId="2" borderId="6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/>
    <xf numFmtId="0" fontId="10" fillId="3" borderId="2" xfId="0" applyFont="1" applyFill="1" applyBorder="1"/>
    <xf numFmtId="0" fontId="18" fillId="2" borderId="2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wrapText="1"/>
    </xf>
    <xf numFmtId="49" fontId="24" fillId="2" borderId="2" xfId="0" applyNumberFormat="1" applyFont="1" applyFill="1" applyBorder="1" applyAlignment="1">
      <alignment horizontal="right" wrapText="1"/>
    </xf>
    <xf numFmtId="0" fontId="30" fillId="0" borderId="0" xfId="0" applyFont="1"/>
    <xf numFmtId="0" fontId="30" fillId="2" borderId="0" xfId="0" applyFont="1" applyFill="1"/>
    <xf numFmtId="0" fontId="1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right" wrapText="1"/>
    </xf>
    <xf numFmtId="0" fontId="28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right" wrapText="1"/>
    </xf>
    <xf numFmtId="49" fontId="29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28" fillId="2" borderId="3" xfId="0" applyFont="1" applyFill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13" fillId="0" borderId="6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49" fontId="28" fillId="2" borderId="3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9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49" fontId="37" fillId="2" borderId="3" xfId="0" applyNumberFormat="1" applyFont="1" applyFill="1" applyBorder="1" applyAlignment="1">
      <alignment horizontal="right" wrapText="1"/>
    </xf>
    <xf numFmtId="0" fontId="29" fillId="2" borderId="1" xfId="0" applyFont="1" applyFill="1" applyBorder="1" applyAlignment="1">
      <alignment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right" wrapText="1"/>
    </xf>
    <xf numFmtId="49" fontId="37" fillId="2" borderId="2" xfId="0" applyNumberFormat="1" applyFont="1" applyFill="1" applyBorder="1" applyAlignment="1">
      <alignment horizontal="right" wrapText="1"/>
    </xf>
    <xf numFmtId="0" fontId="28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wrapText="1"/>
    </xf>
    <xf numFmtId="49" fontId="35" fillId="2" borderId="2" xfId="0" applyNumberFormat="1" applyFont="1" applyFill="1" applyBorder="1" applyAlignment="1">
      <alignment horizontal="right" wrapText="1"/>
    </xf>
    <xf numFmtId="49" fontId="35" fillId="2" borderId="1" xfId="0" applyNumberFormat="1" applyFont="1" applyFill="1" applyBorder="1" applyAlignment="1">
      <alignment horizontal="right" wrapText="1"/>
    </xf>
    <xf numFmtId="0" fontId="35" fillId="2" borderId="1" xfId="0" applyFont="1" applyFill="1" applyBorder="1" applyAlignment="1">
      <alignment horizontal="left" wrapText="1"/>
    </xf>
    <xf numFmtId="49" fontId="35" fillId="2" borderId="1" xfId="0" applyNumberFormat="1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3" fontId="14" fillId="0" borderId="6" xfId="0" applyNumberFormat="1" applyFont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29" fillId="2" borderId="6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49" fontId="28" fillId="4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30" fillId="2" borderId="0" xfId="0" applyNumberFormat="1" applyFont="1" applyFill="1" applyAlignment="1">
      <alignment horizontal="center"/>
    </xf>
    <xf numFmtId="164" fontId="13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164" fontId="14" fillId="3" borderId="2" xfId="0" applyNumberFormat="1" applyFont="1" applyFill="1" applyBorder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164" fontId="29" fillId="3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164" fontId="29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5" fillId="0" borderId="0" xfId="0" applyFont="1"/>
    <xf numFmtId="0" fontId="14" fillId="2" borderId="3" xfId="0" applyFont="1" applyFill="1" applyBorder="1" applyAlignment="1">
      <alignment vertical="top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164" fontId="1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28" fillId="2" borderId="3" xfId="0" applyFont="1" applyFill="1" applyBorder="1" applyAlignment="1">
      <alignment horizontal="center" vertical="top" wrapText="1"/>
    </xf>
    <xf numFmtId="164" fontId="13" fillId="3" borderId="3" xfId="0" applyNumberFormat="1" applyFont="1" applyFill="1" applyBorder="1" applyAlignment="1">
      <alignment horizontal="center"/>
    </xf>
    <xf numFmtId="49" fontId="38" fillId="2" borderId="2" xfId="0" applyNumberFormat="1" applyFont="1" applyFill="1" applyBorder="1" applyAlignment="1">
      <alignment horizontal="left" wrapText="1"/>
    </xf>
    <xf numFmtId="0" fontId="29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9" fillId="2" borderId="4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/>
    <xf numFmtId="0" fontId="9" fillId="2" borderId="2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 wrapText="1"/>
    </xf>
    <xf numFmtId="164" fontId="9" fillId="2" borderId="2" xfId="0" applyNumberFormat="1" applyFont="1" applyFill="1" applyBorder="1"/>
    <xf numFmtId="0" fontId="9" fillId="2" borderId="4" xfId="0" applyFont="1" applyFill="1" applyBorder="1"/>
    <xf numFmtId="0" fontId="9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7" fillId="2" borderId="2" xfId="0" applyFont="1" applyFill="1" applyBorder="1"/>
    <xf numFmtId="0" fontId="7" fillId="2" borderId="3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2" borderId="1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164" fontId="11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10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right" wrapText="1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4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14" fillId="2" borderId="4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4" xfId="0" applyFont="1" applyFill="1" applyBorder="1" applyAlignment="1">
      <alignment horizontal="center" wrapText="1"/>
    </xf>
    <xf numFmtId="0" fontId="29" fillId="2" borderId="3" xfId="0" applyFont="1" applyFill="1" applyBorder="1" applyAlignment="1">
      <alignment horizontal="center" wrapText="1"/>
    </xf>
    <xf numFmtId="164" fontId="14" fillId="2" borderId="4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7"/>
  <sheetViews>
    <sheetView view="pageBreakPreview" topLeftCell="A41" zoomScaleNormal="107" zoomScaleSheetLayoutView="100" workbookViewId="0">
      <selection activeCell="D43" sqref="D43"/>
    </sheetView>
  </sheetViews>
  <sheetFormatPr defaultRowHeight="15" x14ac:dyDescent="0.25"/>
  <cols>
    <col min="1" max="1" width="68.42578125" customWidth="1"/>
    <col min="2" max="2" width="11.7109375" style="2" customWidth="1"/>
    <col min="3" max="3" width="22" style="2" customWidth="1"/>
    <col min="4" max="4" width="7.42578125" style="2" customWidth="1"/>
    <col min="5" max="5" width="10.85546875" style="2" customWidth="1"/>
  </cols>
  <sheetData>
    <row r="2" spans="1:6" ht="18.75" x14ac:dyDescent="0.3">
      <c r="A2" s="318" t="s">
        <v>46</v>
      </c>
      <c r="B2" s="318"/>
      <c r="C2" s="318"/>
      <c r="D2" s="318"/>
      <c r="E2" s="318"/>
      <c r="F2" s="1"/>
    </row>
    <row r="3" spans="1:6" ht="18.75" x14ac:dyDescent="0.3">
      <c r="A3" s="319" t="s">
        <v>83</v>
      </c>
      <c r="B3" s="319"/>
      <c r="C3" s="319"/>
      <c r="D3" s="319"/>
      <c r="E3" s="319"/>
    </row>
    <row r="4" spans="1:6" ht="18.75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6" ht="37.5" x14ac:dyDescent="0.25">
      <c r="A5" s="7" t="s">
        <v>2</v>
      </c>
      <c r="B5" s="8"/>
      <c r="C5" s="94" t="s">
        <v>32</v>
      </c>
      <c r="D5" s="9"/>
      <c r="E5" s="10">
        <f>E6+E11</f>
        <v>1708.5</v>
      </c>
    </row>
    <row r="6" spans="1:6" ht="17.25" customHeight="1" x14ac:dyDescent="0.25">
      <c r="A6" s="322" t="s">
        <v>3</v>
      </c>
      <c r="B6" s="292"/>
      <c r="C6" s="295" t="s">
        <v>49</v>
      </c>
      <c r="D6" s="295"/>
      <c r="E6" s="306">
        <f>E8+E9+E10</f>
        <v>1326.5</v>
      </c>
    </row>
    <row r="7" spans="1:6" ht="17.25" customHeight="1" x14ac:dyDescent="0.25">
      <c r="A7" s="322"/>
      <c r="B7" s="294"/>
      <c r="C7" s="297"/>
      <c r="D7" s="297"/>
      <c r="E7" s="326"/>
    </row>
    <row r="8" spans="1:6" ht="17.25" customHeight="1" x14ac:dyDescent="0.25">
      <c r="A8" s="11"/>
      <c r="B8" s="12" t="s">
        <v>47</v>
      </c>
      <c r="C8" s="95" t="s">
        <v>19</v>
      </c>
      <c r="D8" s="13">
        <v>100</v>
      </c>
      <c r="E8" s="14">
        <v>1146</v>
      </c>
    </row>
    <row r="9" spans="1:6" ht="17.25" customHeight="1" x14ac:dyDescent="0.25">
      <c r="A9" s="11"/>
      <c r="B9" s="12" t="s">
        <v>47</v>
      </c>
      <c r="C9" s="95" t="s">
        <v>19</v>
      </c>
      <c r="D9" s="13">
        <v>200</v>
      </c>
      <c r="E9" s="14">
        <v>180.5</v>
      </c>
    </row>
    <row r="10" spans="1:6" ht="17.25" customHeight="1" x14ac:dyDescent="0.25">
      <c r="A10" s="15"/>
      <c r="B10" s="12" t="s">
        <v>47</v>
      </c>
      <c r="C10" s="95" t="s">
        <v>19</v>
      </c>
      <c r="D10" s="13">
        <v>800</v>
      </c>
      <c r="E10" s="16"/>
    </row>
    <row r="11" spans="1:6" ht="19.5" customHeight="1" x14ac:dyDescent="0.25">
      <c r="A11" s="323" t="s">
        <v>4</v>
      </c>
      <c r="B11" s="292"/>
      <c r="C11" s="310" t="s">
        <v>50</v>
      </c>
      <c r="D11" s="310"/>
      <c r="E11" s="306">
        <f>E14+E15</f>
        <v>382</v>
      </c>
    </row>
    <row r="12" spans="1:6" ht="13.15" customHeight="1" x14ac:dyDescent="0.25">
      <c r="A12" s="324"/>
      <c r="B12" s="293"/>
      <c r="C12" s="311"/>
      <c r="D12" s="311"/>
      <c r="E12" s="307"/>
    </row>
    <row r="13" spans="1:6" ht="4.1500000000000004" hidden="1" customHeight="1" x14ac:dyDescent="0.25">
      <c r="A13" s="324"/>
      <c r="B13" s="17"/>
      <c r="C13" s="327"/>
      <c r="D13" s="327"/>
      <c r="E13" s="326"/>
    </row>
    <row r="14" spans="1:6" ht="18.75" x14ac:dyDescent="0.25">
      <c r="A14" s="11"/>
      <c r="B14" s="12" t="s">
        <v>47</v>
      </c>
      <c r="C14" s="96" t="s">
        <v>33</v>
      </c>
      <c r="D14" s="18">
        <v>100</v>
      </c>
      <c r="E14" s="14">
        <v>299</v>
      </c>
    </row>
    <row r="15" spans="1:6" ht="18.75" x14ac:dyDescent="0.25">
      <c r="A15" s="19"/>
      <c r="B15" s="20" t="s">
        <v>47</v>
      </c>
      <c r="C15" s="96" t="s">
        <v>33</v>
      </c>
      <c r="D15" s="18">
        <v>200</v>
      </c>
      <c r="E15" s="14">
        <v>83</v>
      </c>
    </row>
    <row r="16" spans="1:6" ht="37.5" x14ac:dyDescent="0.25">
      <c r="A16" s="9" t="s">
        <v>5</v>
      </c>
      <c r="B16" s="8"/>
      <c r="C16" s="9" t="s">
        <v>20</v>
      </c>
      <c r="D16" s="9"/>
      <c r="E16" s="10">
        <f>E17+E18+E23+E28+E34+E38+E39+E40+E43</f>
        <v>3610.2000000000003</v>
      </c>
    </row>
    <row r="17" spans="1:6" ht="37.5" x14ac:dyDescent="0.25">
      <c r="A17" s="13" t="s">
        <v>36</v>
      </c>
      <c r="B17" s="12" t="s">
        <v>48</v>
      </c>
      <c r="C17" s="95" t="s">
        <v>21</v>
      </c>
      <c r="D17" s="13">
        <v>100</v>
      </c>
      <c r="E17" s="14">
        <v>737</v>
      </c>
    </row>
    <row r="18" spans="1:6" ht="27.6" customHeight="1" x14ac:dyDescent="0.25">
      <c r="A18" s="323" t="s">
        <v>6</v>
      </c>
      <c r="B18" s="292"/>
      <c r="C18" s="295" t="s">
        <v>53</v>
      </c>
      <c r="D18" s="295"/>
      <c r="E18" s="300">
        <f>E20+E21+E22</f>
        <v>906.4</v>
      </c>
    </row>
    <row r="19" spans="1:6" x14ac:dyDescent="0.25">
      <c r="A19" s="325"/>
      <c r="B19" s="294"/>
      <c r="C19" s="297"/>
      <c r="D19" s="297"/>
      <c r="E19" s="301"/>
    </row>
    <row r="20" spans="1:6" ht="18.75" x14ac:dyDescent="0.25">
      <c r="A20" s="19"/>
      <c r="B20" s="20" t="s">
        <v>51</v>
      </c>
      <c r="C20" s="95" t="s">
        <v>22</v>
      </c>
      <c r="D20" s="13">
        <v>100</v>
      </c>
      <c r="E20" s="21">
        <v>321</v>
      </c>
    </row>
    <row r="21" spans="1:6" ht="18.75" x14ac:dyDescent="0.25">
      <c r="A21" s="19"/>
      <c r="B21" s="20" t="s">
        <v>51</v>
      </c>
      <c r="C21" s="95" t="s">
        <v>22</v>
      </c>
      <c r="D21" s="13">
        <v>200</v>
      </c>
      <c r="E21" s="21">
        <v>584.4</v>
      </c>
    </row>
    <row r="22" spans="1:6" ht="18.75" x14ac:dyDescent="0.25">
      <c r="A22" s="19"/>
      <c r="B22" s="20" t="s">
        <v>51</v>
      </c>
      <c r="C22" s="95" t="s">
        <v>22</v>
      </c>
      <c r="D22" s="13">
        <v>800</v>
      </c>
      <c r="E22" s="21">
        <v>1</v>
      </c>
    </row>
    <row r="23" spans="1:6" x14ac:dyDescent="0.25">
      <c r="A23" s="320" t="s">
        <v>7</v>
      </c>
      <c r="B23" s="292"/>
      <c r="C23" s="295" t="s">
        <v>52</v>
      </c>
      <c r="D23" s="295"/>
      <c r="E23" s="300">
        <f>E25+E26+E27</f>
        <v>1597</v>
      </c>
    </row>
    <row r="24" spans="1:6" x14ac:dyDescent="0.25">
      <c r="A24" s="320"/>
      <c r="B24" s="294"/>
      <c r="C24" s="297"/>
      <c r="D24" s="297"/>
      <c r="E24" s="301"/>
      <c r="F24" s="2"/>
    </row>
    <row r="25" spans="1:6" ht="18.75" x14ac:dyDescent="0.25">
      <c r="A25" s="13"/>
      <c r="B25" s="12" t="s">
        <v>54</v>
      </c>
      <c r="C25" s="95" t="s">
        <v>37</v>
      </c>
      <c r="D25" s="13">
        <v>100</v>
      </c>
      <c r="E25" s="22">
        <v>1329</v>
      </c>
      <c r="F25" s="2"/>
    </row>
    <row r="26" spans="1:6" ht="18.75" x14ac:dyDescent="0.25">
      <c r="A26" s="13"/>
      <c r="B26" s="12" t="s">
        <v>54</v>
      </c>
      <c r="C26" s="95" t="s">
        <v>37</v>
      </c>
      <c r="D26" s="13">
        <v>200</v>
      </c>
      <c r="E26" s="22">
        <v>256</v>
      </c>
      <c r="F26" s="2"/>
    </row>
    <row r="27" spans="1:6" ht="18.75" x14ac:dyDescent="0.25">
      <c r="A27" s="13"/>
      <c r="B27" s="12" t="s">
        <v>54</v>
      </c>
      <c r="C27" s="95" t="s">
        <v>55</v>
      </c>
      <c r="D27" s="13">
        <v>800</v>
      </c>
      <c r="E27" s="22">
        <v>12</v>
      </c>
      <c r="F27" s="2"/>
    </row>
    <row r="28" spans="1:6" x14ac:dyDescent="0.25">
      <c r="A28" s="320" t="s">
        <v>8</v>
      </c>
      <c r="B28" s="292"/>
      <c r="C28" s="295" t="s">
        <v>56</v>
      </c>
      <c r="D28" s="295"/>
      <c r="E28" s="321">
        <f>E31+E32+E33</f>
        <v>119</v>
      </c>
    </row>
    <row r="29" spans="1:6" ht="12.6" customHeight="1" x14ac:dyDescent="0.25">
      <c r="A29" s="320"/>
      <c r="B29" s="293"/>
      <c r="C29" s="296"/>
      <c r="D29" s="296"/>
      <c r="E29" s="321"/>
    </row>
    <row r="30" spans="1:6" hidden="1" x14ac:dyDescent="0.25">
      <c r="A30" s="320"/>
      <c r="B30" s="294"/>
      <c r="C30" s="297"/>
      <c r="D30" s="297"/>
      <c r="E30" s="321"/>
    </row>
    <row r="31" spans="1:6" ht="18.75" x14ac:dyDescent="0.25">
      <c r="A31" s="23"/>
      <c r="B31" s="24" t="s">
        <v>57</v>
      </c>
      <c r="C31" s="95" t="s">
        <v>23</v>
      </c>
      <c r="D31" s="23">
        <v>800</v>
      </c>
      <c r="E31" s="16">
        <v>1</v>
      </c>
    </row>
    <row r="32" spans="1:6" ht="18.75" x14ac:dyDescent="0.25">
      <c r="A32" s="23"/>
      <c r="B32" s="24" t="s">
        <v>58</v>
      </c>
      <c r="C32" s="95" t="s">
        <v>25</v>
      </c>
      <c r="D32" s="23">
        <v>700</v>
      </c>
      <c r="E32" s="16">
        <v>1</v>
      </c>
    </row>
    <row r="33" spans="1:5" ht="18.75" x14ac:dyDescent="0.25">
      <c r="A33" s="23"/>
      <c r="B33" s="24" t="s">
        <v>51</v>
      </c>
      <c r="C33" s="95" t="s">
        <v>24</v>
      </c>
      <c r="D33" s="23">
        <v>500</v>
      </c>
      <c r="E33" s="16">
        <v>117</v>
      </c>
    </row>
    <row r="34" spans="1:5" x14ac:dyDescent="0.25">
      <c r="A34" s="328" t="s">
        <v>17</v>
      </c>
      <c r="B34" s="298"/>
      <c r="C34" s="295" t="s">
        <v>59</v>
      </c>
      <c r="D34" s="295"/>
      <c r="E34" s="306">
        <f>E36+E37</f>
        <v>37</v>
      </c>
    </row>
    <row r="35" spans="1:5" ht="29.25" customHeight="1" x14ac:dyDescent="0.25">
      <c r="A35" s="329"/>
      <c r="B35" s="299"/>
      <c r="C35" s="297"/>
      <c r="D35" s="297"/>
      <c r="E35" s="326"/>
    </row>
    <row r="36" spans="1:5" ht="16.149999999999999" customHeight="1" x14ac:dyDescent="0.3">
      <c r="A36" s="25"/>
      <c r="B36" s="26" t="s">
        <v>60</v>
      </c>
      <c r="C36" s="95" t="s">
        <v>61</v>
      </c>
      <c r="D36" s="27">
        <v>200</v>
      </c>
      <c r="E36" s="28">
        <v>27</v>
      </c>
    </row>
    <row r="37" spans="1:5" ht="15" customHeight="1" x14ac:dyDescent="0.3">
      <c r="A37" s="25"/>
      <c r="B37" s="26" t="s">
        <v>62</v>
      </c>
      <c r="C37" s="95" t="s">
        <v>26</v>
      </c>
      <c r="D37" s="27">
        <v>200</v>
      </c>
      <c r="E37" s="28">
        <v>10</v>
      </c>
    </row>
    <row r="38" spans="1:5" ht="18.75" x14ac:dyDescent="0.25">
      <c r="A38" s="13" t="s">
        <v>9</v>
      </c>
      <c r="B38" s="12" t="s">
        <v>63</v>
      </c>
      <c r="C38" s="95" t="s">
        <v>27</v>
      </c>
      <c r="D38" s="13">
        <v>300</v>
      </c>
      <c r="E38" s="14">
        <v>68</v>
      </c>
    </row>
    <row r="39" spans="1:5" ht="37.5" x14ac:dyDescent="0.25">
      <c r="A39" s="13" t="s">
        <v>64</v>
      </c>
      <c r="B39" s="12" t="s">
        <v>65</v>
      </c>
      <c r="C39" s="95" t="s">
        <v>66</v>
      </c>
      <c r="D39" s="13">
        <v>200</v>
      </c>
      <c r="E39" s="14">
        <v>50</v>
      </c>
    </row>
    <row r="40" spans="1:5" ht="56.25" x14ac:dyDescent="0.25">
      <c r="A40" s="13" t="s">
        <v>18</v>
      </c>
      <c r="B40" s="12"/>
      <c r="C40" s="95" t="s">
        <v>67</v>
      </c>
      <c r="D40" s="13"/>
      <c r="E40" s="29">
        <f>E41+E42</f>
        <v>80.800000000000011</v>
      </c>
    </row>
    <row r="41" spans="1:5" ht="18.75" x14ac:dyDescent="0.25">
      <c r="A41" s="13"/>
      <c r="B41" s="12" t="s">
        <v>68</v>
      </c>
      <c r="C41" s="95" t="s">
        <v>28</v>
      </c>
      <c r="D41" s="13">
        <v>100</v>
      </c>
      <c r="E41" s="14">
        <v>75.900000000000006</v>
      </c>
    </row>
    <row r="42" spans="1:5" ht="18.75" x14ac:dyDescent="0.25">
      <c r="A42" s="13"/>
      <c r="B42" s="12" t="s">
        <v>68</v>
      </c>
      <c r="C42" s="95" t="s">
        <v>28</v>
      </c>
      <c r="D42" s="13">
        <v>200</v>
      </c>
      <c r="E42" s="14">
        <v>4.9000000000000004</v>
      </c>
    </row>
    <row r="43" spans="1:5" ht="56.25" x14ac:dyDescent="0.25">
      <c r="A43" s="13" t="s">
        <v>69</v>
      </c>
      <c r="B43" s="12" t="s">
        <v>57</v>
      </c>
      <c r="C43" s="95" t="s">
        <v>70</v>
      </c>
      <c r="D43" s="13">
        <v>200</v>
      </c>
      <c r="E43" s="14">
        <v>15</v>
      </c>
    </row>
    <row r="44" spans="1:5" ht="14.45" customHeight="1" x14ac:dyDescent="0.25">
      <c r="A44" s="330" t="s">
        <v>10</v>
      </c>
      <c r="B44" s="316"/>
      <c r="C44" s="308" t="s">
        <v>29</v>
      </c>
      <c r="D44" s="308"/>
      <c r="E44" s="331">
        <f>E46+E51+E55+E56+E57+E58+E59</f>
        <v>2968.6</v>
      </c>
    </row>
    <row r="45" spans="1:5" ht="14.45" customHeight="1" x14ac:dyDescent="0.25">
      <c r="A45" s="330"/>
      <c r="B45" s="317"/>
      <c r="C45" s="309"/>
      <c r="D45" s="309"/>
      <c r="E45" s="331"/>
    </row>
    <row r="46" spans="1:5" ht="14.25" customHeight="1" x14ac:dyDescent="0.25">
      <c r="A46" s="312" t="s">
        <v>11</v>
      </c>
      <c r="B46" s="314"/>
      <c r="C46" s="310" t="s">
        <v>71</v>
      </c>
      <c r="D46" s="310"/>
      <c r="E46" s="306">
        <f>E49+E50</f>
        <v>2046.3</v>
      </c>
    </row>
    <row r="47" spans="1:5" ht="18" customHeight="1" x14ac:dyDescent="0.25">
      <c r="A47" s="313"/>
      <c r="B47" s="315"/>
      <c r="C47" s="311"/>
      <c r="D47" s="311"/>
      <c r="E47" s="307"/>
    </row>
    <row r="48" spans="1:5" ht="18" hidden="1" customHeight="1" x14ac:dyDescent="0.25">
      <c r="A48" s="313"/>
      <c r="B48" s="30"/>
      <c r="C48" s="311"/>
      <c r="D48" s="31"/>
      <c r="E48" s="307"/>
    </row>
    <row r="49" spans="1:5" ht="15.75" customHeight="1" x14ac:dyDescent="0.25">
      <c r="A49" s="32"/>
      <c r="B49" s="33" t="s">
        <v>72</v>
      </c>
      <c r="C49" s="95" t="s">
        <v>34</v>
      </c>
      <c r="D49" s="34">
        <v>200</v>
      </c>
      <c r="E49" s="14">
        <v>2046.3</v>
      </c>
    </row>
    <row r="50" spans="1:5" ht="15.75" customHeight="1" x14ac:dyDescent="0.25">
      <c r="A50" s="32"/>
      <c r="B50" s="33" t="s">
        <v>72</v>
      </c>
      <c r="C50" s="95" t="s">
        <v>35</v>
      </c>
      <c r="D50" s="34">
        <v>200</v>
      </c>
      <c r="E50" s="14"/>
    </row>
    <row r="51" spans="1:5" x14ac:dyDescent="0.25">
      <c r="A51" s="323" t="s">
        <v>12</v>
      </c>
      <c r="B51" s="332"/>
      <c r="C51" s="295" t="s">
        <v>89</v>
      </c>
      <c r="D51" s="295"/>
      <c r="E51" s="300">
        <f>E53+E54</f>
        <v>500.3</v>
      </c>
    </row>
    <row r="52" spans="1:5" x14ac:dyDescent="0.25">
      <c r="A52" s="325"/>
      <c r="B52" s="333"/>
      <c r="C52" s="297"/>
      <c r="D52" s="297"/>
      <c r="E52" s="301"/>
    </row>
    <row r="53" spans="1:5" ht="18.75" x14ac:dyDescent="0.25">
      <c r="A53" s="11"/>
      <c r="B53" s="12" t="s">
        <v>74</v>
      </c>
      <c r="C53" s="95" t="s">
        <v>30</v>
      </c>
      <c r="D53" s="34">
        <v>200</v>
      </c>
      <c r="E53" s="21">
        <v>415</v>
      </c>
    </row>
    <row r="54" spans="1:5" ht="18.75" x14ac:dyDescent="0.25">
      <c r="A54" s="11"/>
      <c r="B54" s="12" t="s">
        <v>74</v>
      </c>
      <c r="C54" s="95" t="s">
        <v>43</v>
      </c>
      <c r="D54" s="34">
        <v>200</v>
      </c>
      <c r="E54" s="21">
        <v>85.3</v>
      </c>
    </row>
    <row r="55" spans="1:5" ht="37.5" x14ac:dyDescent="0.25">
      <c r="A55" s="15" t="s">
        <v>13</v>
      </c>
      <c r="B55" s="24" t="s">
        <v>74</v>
      </c>
      <c r="C55" s="95" t="s">
        <v>31</v>
      </c>
      <c r="D55" s="34">
        <v>200</v>
      </c>
      <c r="E55" s="14">
        <v>121</v>
      </c>
    </row>
    <row r="56" spans="1:5" ht="37.5" x14ac:dyDescent="0.25">
      <c r="A56" s="13" t="s">
        <v>14</v>
      </c>
      <c r="B56" s="12" t="s">
        <v>74</v>
      </c>
      <c r="C56" s="95" t="s">
        <v>75</v>
      </c>
      <c r="D56" s="13">
        <v>200</v>
      </c>
      <c r="E56" s="14">
        <v>100</v>
      </c>
    </row>
    <row r="57" spans="1:5" ht="56.25" x14ac:dyDescent="0.25">
      <c r="A57" s="13" t="s">
        <v>76</v>
      </c>
      <c r="B57" s="12" t="s">
        <v>74</v>
      </c>
      <c r="C57" s="13" t="s">
        <v>77</v>
      </c>
      <c r="D57" s="13">
        <v>200</v>
      </c>
      <c r="E57" s="14">
        <v>10</v>
      </c>
    </row>
    <row r="58" spans="1:5" ht="37.5" x14ac:dyDescent="0.25">
      <c r="A58" s="13" t="s">
        <v>78</v>
      </c>
      <c r="B58" s="12" t="s">
        <v>74</v>
      </c>
      <c r="C58" s="13" t="s">
        <v>79</v>
      </c>
      <c r="D58" s="13">
        <v>200</v>
      </c>
      <c r="E58" s="14">
        <v>190</v>
      </c>
    </row>
    <row r="59" spans="1:5" ht="37.5" x14ac:dyDescent="0.25">
      <c r="A59" s="13" t="s">
        <v>81</v>
      </c>
      <c r="B59" s="12" t="s">
        <v>65</v>
      </c>
      <c r="C59" s="18" t="s">
        <v>80</v>
      </c>
      <c r="D59" s="18">
        <v>200</v>
      </c>
      <c r="E59" s="14">
        <v>1</v>
      </c>
    </row>
    <row r="60" spans="1:5" ht="31.5" customHeight="1" x14ac:dyDescent="0.25">
      <c r="A60" s="9" t="s">
        <v>38</v>
      </c>
      <c r="B60" s="37"/>
      <c r="C60" s="38" t="s">
        <v>41</v>
      </c>
      <c r="D60" s="38"/>
      <c r="E60" s="10">
        <f>E61</f>
        <v>1</v>
      </c>
    </row>
    <row r="61" spans="1:5" ht="31.5" customHeight="1" x14ac:dyDescent="0.25">
      <c r="A61" s="13" t="s">
        <v>39</v>
      </c>
      <c r="B61" s="35" t="s">
        <v>65</v>
      </c>
      <c r="C61" s="36" t="s">
        <v>40</v>
      </c>
      <c r="D61" s="36">
        <v>800</v>
      </c>
      <c r="E61" s="14">
        <v>1</v>
      </c>
    </row>
    <row r="62" spans="1:5" ht="37.5" x14ac:dyDescent="0.25">
      <c r="A62" s="39" t="s">
        <v>42</v>
      </c>
      <c r="B62" s="40" t="s">
        <v>82</v>
      </c>
      <c r="C62" s="97">
        <v>9910192070</v>
      </c>
      <c r="D62" s="41">
        <v>800</v>
      </c>
      <c r="E62" s="42">
        <v>100</v>
      </c>
    </row>
    <row r="63" spans="1:5" ht="18.75" x14ac:dyDescent="0.25">
      <c r="A63" s="7" t="s">
        <v>15</v>
      </c>
      <c r="B63" s="8"/>
      <c r="C63" s="9"/>
      <c r="D63" s="9"/>
      <c r="E63" s="43">
        <f>E5+E16+E44+E60+E62</f>
        <v>8388.3000000000011</v>
      </c>
    </row>
    <row r="64" spans="1:5" ht="18.75" x14ac:dyDescent="0.3">
      <c r="A64" s="98"/>
      <c r="B64" s="99"/>
      <c r="C64" s="99"/>
      <c r="D64" s="99"/>
      <c r="E64" s="91"/>
    </row>
    <row r="65" spans="1:5" ht="18.75" x14ac:dyDescent="0.3">
      <c r="A65" s="303"/>
      <c r="B65" s="303"/>
      <c r="C65" s="303"/>
      <c r="D65" s="100"/>
      <c r="E65" s="91"/>
    </row>
    <row r="66" spans="1:5" ht="18.75" x14ac:dyDescent="0.3">
      <c r="A66" s="101"/>
      <c r="B66" s="102"/>
      <c r="C66" s="304"/>
      <c r="D66" s="304"/>
      <c r="E66" s="305"/>
    </row>
    <row r="67" spans="1:5" x14ac:dyDescent="0.25">
      <c r="A67" s="302"/>
      <c r="B67" s="302"/>
      <c r="C67" s="302"/>
      <c r="D67" s="3"/>
    </row>
  </sheetData>
  <mergeCells count="50">
    <mergeCell ref="A34:A35"/>
    <mergeCell ref="E34:E35"/>
    <mergeCell ref="A51:A52"/>
    <mergeCell ref="A44:A45"/>
    <mergeCell ref="E44:E45"/>
    <mergeCell ref="C51:C52"/>
    <mergeCell ref="B51:B52"/>
    <mergeCell ref="D51:D52"/>
    <mergeCell ref="E51:E52"/>
    <mergeCell ref="A2:E2"/>
    <mergeCell ref="A3:E3"/>
    <mergeCell ref="A23:A24"/>
    <mergeCell ref="A28:A30"/>
    <mergeCell ref="E28:E30"/>
    <mergeCell ref="A6:A7"/>
    <mergeCell ref="A11:A13"/>
    <mergeCell ref="A18:A19"/>
    <mergeCell ref="B6:B7"/>
    <mergeCell ref="C6:C7"/>
    <mergeCell ref="D6:D7"/>
    <mergeCell ref="E6:E7"/>
    <mergeCell ref="C11:C13"/>
    <mergeCell ref="D11:D13"/>
    <mergeCell ref="E11:E13"/>
    <mergeCell ref="B11:B12"/>
    <mergeCell ref="A67:C67"/>
    <mergeCell ref="A65:C65"/>
    <mergeCell ref="C66:E66"/>
    <mergeCell ref="E46:E48"/>
    <mergeCell ref="C44:C45"/>
    <mergeCell ref="C46:C48"/>
    <mergeCell ref="A46:A48"/>
    <mergeCell ref="B46:B47"/>
    <mergeCell ref="D46:D47"/>
    <mergeCell ref="B44:B45"/>
    <mergeCell ref="D44:D45"/>
    <mergeCell ref="B18:B19"/>
    <mergeCell ref="C18:C19"/>
    <mergeCell ref="D18:D19"/>
    <mergeCell ref="E18:E19"/>
    <mergeCell ref="B23:B24"/>
    <mergeCell ref="C23:C24"/>
    <mergeCell ref="D23:D24"/>
    <mergeCell ref="E23:E24"/>
    <mergeCell ref="B28:B30"/>
    <mergeCell ref="C28:C30"/>
    <mergeCell ref="D28:D30"/>
    <mergeCell ref="C34:C35"/>
    <mergeCell ref="B34:B35"/>
    <mergeCell ref="D34:D3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topLeftCell="A43" zoomScale="98" zoomScaleSheetLayoutView="98" workbookViewId="0">
      <selection activeCell="E54" sqref="E54"/>
    </sheetView>
  </sheetViews>
  <sheetFormatPr defaultRowHeight="15" x14ac:dyDescent="0.25"/>
  <cols>
    <col min="1" max="1" width="116.5703125" customWidth="1"/>
    <col min="2" max="2" width="8.7109375" customWidth="1"/>
    <col min="3" max="3" width="18" customWidth="1"/>
    <col min="4" max="4" width="8.85546875" customWidth="1"/>
    <col min="5" max="5" width="12.28515625" customWidth="1"/>
  </cols>
  <sheetData>
    <row r="1" spans="1:5" x14ac:dyDescent="0.25">
      <c r="B1" s="2"/>
      <c r="C1" s="2"/>
      <c r="D1" s="2"/>
      <c r="E1" s="2"/>
    </row>
    <row r="2" spans="1:5" x14ac:dyDescent="0.25">
      <c r="A2" s="342" t="s">
        <v>84</v>
      </c>
      <c r="B2" s="342"/>
      <c r="C2" s="342"/>
      <c r="D2" s="342"/>
      <c r="E2" s="342"/>
    </row>
    <row r="3" spans="1:5" x14ac:dyDescent="0.25">
      <c r="A3" s="343" t="s">
        <v>83</v>
      </c>
      <c r="B3" s="343"/>
      <c r="C3" s="343"/>
      <c r="D3" s="343"/>
      <c r="E3" s="343"/>
    </row>
    <row r="4" spans="1:5" ht="42.75" customHeight="1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5" ht="18.75" x14ac:dyDescent="0.25">
      <c r="A5" s="7" t="s">
        <v>2</v>
      </c>
      <c r="B5" s="8"/>
      <c r="C5" s="44" t="s">
        <v>32</v>
      </c>
      <c r="D5" s="9"/>
      <c r="E5" s="10">
        <f>E6+E11</f>
        <v>2548</v>
      </c>
    </row>
    <row r="6" spans="1:5" x14ac:dyDescent="0.25">
      <c r="A6" s="322" t="s">
        <v>3</v>
      </c>
      <c r="B6" s="292"/>
      <c r="C6" s="336" t="s">
        <v>49</v>
      </c>
      <c r="D6" s="295"/>
      <c r="E6" s="306">
        <f>E8+E9+E10</f>
        <v>2096</v>
      </c>
    </row>
    <row r="7" spans="1:5" ht="25.5" customHeight="1" x14ac:dyDescent="0.25">
      <c r="A7" s="322"/>
      <c r="B7" s="294"/>
      <c r="C7" s="337"/>
      <c r="D7" s="297"/>
      <c r="E7" s="326"/>
    </row>
    <row r="8" spans="1:5" ht="18.75" x14ac:dyDescent="0.25">
      <c r="A8" s="11"/>
      <c r="B8" s="12" t="s">
        <v>47</v>
      </c>
      <c r="C8" s="34" t="s">
        <v>19</v>
      </c>
      <c r="D8" s="13">
        <v>100</v>
      </c>
      <c r="E8" s="14">
        <v>1663</v>
      </c>
    </row>
    <row r="9" spans="1:5" ht="18.75" x14ac:dyDescent="0.25">
      <c r="A9" s="11"/>
      <c r="B9" s="12" t="s">
        <v>47</v>
      </c>
      <c r="C9" s="34" t="s">
        <v>19</v>
      </c>
      <c r="D9" s="13">
        <v>200</v>
      </c>
      <c r="E9" s="14">
        <v>433</v>
      </c>
    </row>
    <row r="10" spans="1:5" ht="18.75" x14ac:dyDescent="0.25">
      <c r="A10" s="15"/>
      <c r="B10" s="12" t="s">
        <v>47</v>
      </c>
      <c r="C10" s="34" t="s">
        <v>19</v>
      </c>
      <c r="D10" s="13">
        <v>800</v>
      </c>
      <c r="E10" s="16"/>
    </row>
    <row r="11" spans="1:5" x14ac:dyDescent="0.25">
      <c r="A11" s="323" t="s">
        <v>4</v>
      </c>
      <c r="B11" s="292"/>
      <c r="C11" s="334" t="s">
        <v>50</v>
      </c>
      <c r="D11" s="310"/>
      <c r="E11" s="306">
        <f>E14+E15</f>
        <v>452</v>
      </c>
    </row>
    <row r="12" spans="1:5" x14ac:dyDescent="0.25">
      <c r="A12" s="324"/>
      <c r="B12" s="293"/>
      <c r="C12" s="335"/>
      <c r="D12" s="311"/>
      <c r="E12" s="307"/>
    </row>
    <row r="13" spans="1:5" ht="18.75" x14ac:dyDescent="0.25">
      <c r="A13" s="324"/>
      <c r="B13" s="17"/>
      <c r="C13" s="341"/>
      <c r="D13" s="327"/>
      <c r="E13" s="326"/>
    </row>
    <row r="14" spans="1:5" ht="18.75" x14ac:dyDescent="0.25">
      <c r="A14" s="11"/>
      <c r="B14" s="12" t="s">
        <v>47</v>
      </c>
      <c r="C14" s="45" t="s">
        <v>33</v>
      </c>
      <c r="D14" s="18">
        <v>100</v>
      </c>
      <c r="E14" s="14">
        <v>398</v>
      </c>
    </row>
    <row r="15" spans="1:5" ht="18.75" x14ac:dyDescent="0.25">
      <c r="A15" s="19"/>
      <c r="B15" s="20" t="s">
        <v>47</v>
      </c>
      <c r="C15" s="45" t="s">
        <v>33</v>
      </c>
      <c r="D15" s="18">
        <v>200</v>
      </c>
      <c r="E15" s="14">
        <v>54</v>
      </c>
    </row>
    <row r="16" spans="1:5" ht="18.75" x14ac:dyDescent="0.25">
      <c r="A16" s="9" t="s">
        <v>5</v>
      </c>
      <c r="B16" s="8"/>
      <c r="C16" s="44" t="s">
        <v>20</v>
      </c>
      <c r="D16" s="9"/>
      <c r="E16" s="10">
        <f>E17+E18+E23+E29+E35+E39+E40+E41</f>
        <v>5381</v>
      </c>
    </row>
    <row r="17" spans="1:5" ht="18.75" x14ac:dyDescent="0.25">
      <c r="A17" s="13" t="s">
        <v>36</v>
      </c>
      <c r="B17" s="12" t="s">
        <v>48</v>
      </c>
      <c r="C17" s="34" t="s">
        <v>21</v>
      </c>
      <c r="D17" s="13">
        <v>100</v>
      </c>
      <c r="E17" s="14">
        <v>959</v>
      </c>
    </row>
    <row r="18" spans="1:5" x14ac:dyDescent="0.25">
      <c r="A18" s="323" t="s">
        <v>6</v>
      </c>
      <c r="B18" s="292"/>
      <c r="C18" s="336" t="s">
        <v>53</v>
      </c>
      <c r="D18" s="295"/>
      <c r="E18" s="300">
        <f>E20+E21+E22</f>
        <v>1706</v>
      </c>
    </row>
    <row r="19" spans="1:5" ht="27" customHeight="1" x14ac:dyDescent="0.25">
      <c r="A19" s="325"/>
      <c r="B19" s="294"/>
      <c r="C19" s="337"/>
      <c r="D19" s="297"/>
      <c r="E19" s="301"/>
    </row>
    <row r="20" spans="1:5" ht="18.75" x14ac:dyDescent="0.25">
      <c r="A20" s="19"/>
      <c r="B20" s="20" t="s">
        <v>51</v>
      </c>
      <c r="C20" s="34" t="s">
        <v>22</v>
      </c>
      <c r="D20" s="13">
        <v>100</v>
      </c>
      <c r="E20" s="21">
        <v>1192</v>
      </c>
    </row>
    <row r="21" spans="1:5" ht="18.75" x14ac:dyDescent="0.25">
      <c r="A21" s="19"/>
      <c r="B21" s="20" t="s">
        <v>51</v>
      </c>
      <c r="C21" s="34" t="s">
        <v>22</v>
      </c>
      <c r="D21" s="13">
        <v>200</v>
      </c>
      <c r="E21" s="21">
        <v>509</v>
      </c>
    </row>
    <row r="22" spans="1:5" ht="18.75" x14ac:dyDescent="0.25">
      <c r="A22" s="19"/>
      <c r="B22" s="20" t="s">
        <v>51</v>
      </c>
      <c r="C22" s="34" t="s">
        <v>22</v>
      </c>
      <c r="D22" s="13">
        <v>800</v>
      </c>
      <c r="E22" s="21">
        <v>5</v>
      </c>
    </row>
    <row r="23" spans="1:5" x14ac:dyDescent="0.25">
      <c r="A23" s="320" t="s">
        <v>7</v>
      </c>
      <c r="B23" s="292"/>
      <c r="C23" s="336" t="s">
        <v>52</v>
      </c>
      <c r="D23" s="295"/>
      <c r="E23" s="300">
        <f>E25+E26+E28+E27</f>
        <v>2283</v>
      </c>
    </row>
    <row r="24" spans="1:5" x14ac:dyDescent="0.25">
      <c r="A24" s="320"/>
      <c r="B24" s="294"/>
      <c r="C24" s="337"/>
      <c r="D24" s="297"/>
      <c r="E24" s="301"/>
    </row>
    <row r="25" spans="1:5" ht="18.75" x14ac:dyDescent="0.25">
      <c r="A25" s="13"/>
      <c r="B25" s="12" t="s">
        <v>54</v>
      </c>
      <c r="C25" s="34" t="s">
        <v>37</v>
      </c>
      <c r="D25" s="13">
        <v>100</v>
      </c>
      <c r="E25" s="22">
        <v>1869.1</v>
      </c>
    </row>
    <row r="26" spans="1:5" ht="18.75" x14ac:dyDescent="0.25">
      <c r="A26" s="13"/>
      <c r="B26" s="12" t="s">
        <v>54</v>
      </c>
      <c r="C26" s="34" t="s">
        <v>37</v>
      </c>
      <c r="D26" s="13">
        <v>200</v>
      </c>
      <c r="E26" s="22">
        <v>352.9</v>
      </c>
    </row>
    <row r="27" spans="1:5" ht="18.75" x14ac:dyDescent="0.25">
      <c r="A27" s="13"/>
      <c r="B27" s="12" t="s">
        <v>54</v>
      </c>
      <c r="C27" s="34" t="s">
        <v>37</v>
      </c>
      <c r="D27" s="13">
        <v>800</v>
      </c>
      <c r="E27" s="22">
        <v>0.4</v>
      </c>
    </row>
    <row r="28" spans="1:5" ht="18.75" x14ac:dyDescent="0.25">
      <c r="A28" s="13"/>
      <c r="B28" s="12" t="s">
        <v>54</v>
      </c>
      <c r="C28" s="34" t="s">
        <v>85</v>
      </c>
      <c r="D28" s="13">
        <v>800</v>
      </c>
      <c r="E28" s="22">
        <v>60.6</v>
      </c>
    </row>
    <row r="29" spans="1:5" x14ac:dyDescent="0.25">
      <c r="A29" s="320" t="s">
        <v>8</v>
      </c>
      <c r="B29" s="292"/>
      <c r="C29" s="336" t="s">
        <v>56</v>
      </c>
      <c r="D29" s="295"/>
      <c r="E29" s="321">
        <f>E32+E33+E34</f>
        <v>124</v>
      </c>
    </row>
    <row r="30" spans="1:5" x14ac:dyDescent="0.25">
      <c r="A30" s="320"/>
      <c r="B30" s="293"/>
      <c r="C30" s="340"/>
      <c r="D30" s="296"/>
      <c r="E30" s="321"/>
    </row>
    <row r="31" spans="1:5" x14ac:dyDescent="0.25">
      <c r="A31" s="320"/>
      <c r="B31" s="294"/>
      <c r="C31" s="337"/>
      <c r="D31" s="297"/>
      <c r="E31" s="321"/>
    </row>
    <row r="32" spans="1:5" ht="18.75" x14ac:dyDescent="0.25">
      <c r="A32" s="23"/>
      <c r="B32" s="24" t="s">
        <v>57</v>
      </c>
      <c r="C32" s="34" t="s">
        <v>23</v>
      </c>
      <c r="D32" s="23">
        <v>800</v>
      </c>
      <c r="E32" s="16">
        <v>5</v>
      </c>
    </row>
    <row r="33" spans="1:5" ht="18.75" x14ac:dyDescent="0.25">
      <c r="A33" s="23"/>
      <c r="B33" s="24" t="s">
        <v>58</v>
      </c>
      <c r="C33" s="34" t="s">
        <v>25</v>
      </c>
      <c r="D33" s="23">
        <v>700</v>
      </c>
      <c r="E33" s="16">
        <v>1</v>
      </c>
    </row>
    <row r="34" spans="1:5" ht="18.75" x14ac:dyDescent="0.25">
      <c r="A34" s="23"/>
      <c r="B34" s="24" t="s">
        <v>51</v>
      </c>
      <c r="C34" s="34" t="s">
        <v>24</v>
      </c>
      <c r="D34" s="23">
        <v>500</v>
      </c>
      <c r="E34" s="16">
        <v>118</v>
      </c>
    </row>
    <row r="35" spans="1:5" x14ac:dyDescent="0.25">
      <c r="A35" s="328" t="s">
        <v>17</v>
      </c>
      <c r="B35" s="298"/>
      <c r="C35" s="336" t="s">
        <v>59</v>
      </c>
      <c r="D35" s="295"/>
      <c r="E35" s="306">
        <f>E37+E38</f>
        <v>7</v>
      </c>
    </row>
    <row r="36" spans="1:5" ht="23.25" customHeight="1" x14ac:dyDescent="0.25">
      <c r="A36" s="329"/>
      <c r="B36" s="299"/>
      <c r="C36" s="337"/>
      <c r="D36" s="297"/>
      <c r="E36" s="326"/>
    </row>
    <row r="37" spans="1:5" ht="18.75" x14ac:dyDescent="0.3">
      <c r="A37" s="25"/>
      <c r="B37" s="26" t="s">
        <v>60</v>
      </c>
      <c r="C37" s="34" t="s">
        <v>61</v>
      </c>
      <c r="D37" s="27">
        <v>200</v>
      </c>
      <c r="E37" s="28">
        <v>2</v>
      </c>
    </row>
    <row r="38" spans="1:5" ht="18.75" x14ac:dyDescent="0.3">
      <c r="A38" s="25"/>
      <c r="B38" s="26" t="s">
        <v>62</v>
      </c>
      <c r="C38" s="34" t="s">
        <v>26</v>
      </c>
      <c r="D38" s="27">
        <v>200</v>
      </c>
      <c r="E38" s="28">
        <v>5</v>
      </c>
    </row>
    <row r="39" spans="1:5" ht="24.75" customHeight="1" x14ac:dyDescent="0.25">
      <c r="A39" s="13" t="s">
        <v>9</v>
      </c>
      <c r="B39" s="12" t="s">
        <v>63</v>
      </c>
      <c r="C39" s="34" t="s">
        <v>27</v>
      </c>
      <c r="D39" s="13">
        <v>300</v>
      </c>
      <c r="E39" s="14">
        <v>70</v>
      </c>
    </row>
    <row r="40" spans="1:5" ht="37.5" x14ac:dyDescent="0.25">
      <c r="A40" s="13" t="s">
        <v>86</v>
      </c>
      <c r="B40" s="12" t="s">
        <v>87</v>
      </c>
      <c r="C40" s="34" t="s">
        <v>88</v>
      </c>
      <c r="D40" s="13">
        <v>200</v>
      </c>
      <c r="E40" s="14">
        <v>30</v>
      </c>
    </row>
    <row r="41" spans="1:5" ht="37.5" x14ac:dyDescent="0.25">
      <c r="A41" s="13" t="s">
        <v>18</v>
      </c>
      <c r="B41" s="12"/>
      <c r="C41" s="34" t="s">
        <v>67</v>
      </c>
      <c r="D41" s="13"/>
      <c r="E41" s="29">
        <f>E42+E43</f>
        <v>202</v>
      </c>
    </row>
    <row r="42" spans="1:5" ht="18.75" x14ac:dyDescent="0.25">
      <c r="A42" s="34"/>
      <c r="B42" s="12" t="s">
        <v>68</v>
      </c>
      <c r="C42" s="34" t="s">
        <v>28</v>
      </c>
      <c r="D42" s="13">
        <v>100</v>
      </c>
      <c r="E42" s="14">
        <v>189.6</v>
      </c>
    </row>
    <row r="43" spans="1:5" ht="18.75" x14ac:dyDescent="0.25">
      <c r="A43" s="13"/>
      <c r="B43" s="12" t="s">
        <v>68</v>
      </c>
      <c r="C43" s="34" t="s">
        <v>28</v>
      </c>
      <c r="D43" s="13">
        <v>200</v>
      </c>
      <c r="E43" s="14">
        <v>12.4</v>
      </c>
    </row>
    <row r="44" spans="1:5" x14ac:dyDescent="0.25">
      <c r="A44" s="330" t="s">
        <v>10</v>
      </c>
      <c r="B44" s="316"/>
      <c r="C44" s="338" t="s">
        <v>29</v>
      </c>
      <c r="D44" s="308"/>
      <c r="E44" s="331">
        <f>E46+E52+E57+E65+E66+E67+E68+E69+E70</f>
        <v>16336.5</v>
      </c>
    </row>
    <row r="45" spans="1:5" x14ac:dyDescent="0.25">
      <c r="A45" s="330"/>
      <c r="B45" s="317"/>
      <c r="C45" s="339"/>
      <c r="D45" s="309"/>
      <c r="E45" s="331"/>
    </row>
    <row r="46" spans="1:5" x14ac:dyDescent="0.25">
      <c r="A46" s="312" t="s">
        <v>11</v>
      </c>
      <c r="B46" s="314"/>
      <c r="C46" s="334" t="s">
        <v>71</v>
      </c>
      <c r="D46" s="310"/>
      <c r="E46" s="306">
        <f>E49+E50+E51</f>
        <v>3813.6</v>
      </c>
    </row>
    <row r="47" spans="1:5" x14ac:dyDescent="0.25">
      <c r="A47" s="313"/>
      <c r="B47" s="315"/>
      <c r="C47" s="335"/>
      <c r="D47" s="311"/>
      <c r="E47" s="307"/>
    </row>
    <row r="48" spans="1:5" ht="18.75" x14ac:dyDescent="0.25">
      <c r="A48" s="313"/>
      <c r="B48" s="30"/>
      <c r="C48" s="335"/>
      <c r="D48" s="31"/>
      <c r="E48" s="307"/>
    </row>
    <row r="49" spans="1:5" ht="18.75" x14ac:dyDescent="0.25">
      <c r="A49" s="135" t="s">
        <v>150</v>
      </c>
      <c r="B49" s="33" t="s">
        <v>72</v>
      </c>
      <c r="C49" s="34" t="s">
        <v>34</v>
      </c>
      <c r="D49" s="34">
        <v>200</v>
      </c>
      <c r="E49" s="14">
        <v>550.6</v>
      </c>
    </row>
    <row r="50" spans="1:5" ht="18.75" x14ac:dyDescent="0.25">
      <c r="A50" s="123" t="s">
        <v>149</v>
      </c>
      <c r="B50" s="117" t="s">
        <v>72</v>
      </c>
      <c r="C50" s="106" t="s">
        <v>35</v>
      </c>
      <c r="D50" s="106">
        <v>200</v>
      </c>
      <c r="E50" s="107">
        <v>1603.1</v>
      </c>
    </row>
    <row r="51" spans="1:5" ht="18.75" x14ac:dyDescent="0.25">
      <c r="A51" s="133"/>
      <c r="B51" s="134" t="s">
        <v>72</v>
      </c>
      <c r="C51" s="45" t="s">
        <v>35</v>
      </c>
      <c r="D51" s="45">
        <v>200</v>
      </c>
      <c r="E51" s="129">
        <v>1659.9</v>
      </c>
    </row>
    <row r="52" spans="1:5" x14ac:dyDescent="0.25">
      <c r="A52" s="323" t="s">
        <v>12</v>
      </c>
      <c r="B52" s="332"/>
      <c r="C52" s="336" t="s">
        <v>89</v>
      </c>
      <c r="D52" s="295"/>
      <c r="E52" s="300">
        <f>E54+E55+E56</f>
        <v>905</v>
      </c>
    </row>
    <row r="53" spans="1:5" x14ac:dyDescent="0.25">
      <c r="A53" s="325"/>
      <c r="B53" s="333"/>
      <c r="C53" s="337"/>
      <c r="D53" s="297"/>
      <c r="E53" s="301"/>
    </row>
    <row r="54" spans="1:5" ht="18.75" x14ac:dyDescent="0.25">
      <c r="A54" s="108" t="s">
        <v>142</v>
      </c>
      <c r="B54" s="12" t="s">
        <v>74</v>
      </c>
      <c r="C54" s="34" t="s">
        <v>30</v>
      </c>
      <c r="D54" s="34">
        <v>200</v>
      </c>
      <c r="E54" s="21">
        <v>756.5</v>
      </c>
    </row>
    <row r="55" spans="1:5" ht="18.75" x14ac:dyDescent="0.25">
      <c r="A55" s="11"/>
      <c r="B55" s="118" t="s">
        <v>74</v>
      </c>
      <c r="C55" s="106" t="s">
        <v>43</v>
      </c>
      <c r="D55" s="106">
        <v>200</v>
      </c>
      <c r="E55" s="107">
        <v>135</v>
      </c>
    </row>
    <row r="56" spans="1:5" ht="18.75" x14ac:dyDescent="0.25">
      <c r="A56" s="15"/>
      <c r="B56" s="125" t="s">
        <v>74</v>
      </c>
      <c r="C56" s="45" t="s">
        <v>43</v>
      </c>
      <c r="D56" s="45">
        <v>200</v>
      </c>
      <c r="E56" s="113">
        <v>13.5</v>
      </c>
    </row>
    <row r="57" spans="1:5" ht="18.75" x14ac:dyDescent="0.25">
      <c r="A57" s="15" t="s">
        <v>13</v>
      </c>
      <c r="B57" s="24"/>
      <c r="C57" s="34" t="s">
        <v>73</v>
      </c>
      <c r="D57" s="34"/>
      <c r="E57" s="29">
        <f>E58+E60+E61+E62+E63+E64+E59</f>
        <v>4940.1000000000004</v>
      </c>
    </row>
    <row r="58" spans="1:5" ht="18.75" x14ac:dyDescent="0.25">
      <c r="A58" s="131" t="s">
        <v>152</v>
      </c>
      <c r="B58" s="24" t="s">
        <v>74</v>
      </c>
      <c r="C58" s="34" t="s">
        <v>31</v>
      </c>
      <c r="D58" s="34">
        <v>200</v>
      </c>
      <c r="E58" s="14">
        <v>694.7</v>
      </c>
    </row>
    <row r="59" spans="1:5" ht="18.75" x14ac:dyDescent="0.25">
      <c r="A59" s="115" t="s">
        <v>141</v>
      </c>
      <c r="B59" s="114" t="s">
        <v>74</v>
      </c>
      <c r="C59" s="106" t="s">
        <v>140</v>
      </c>
      <c r="D59" s="106">
        <v>200</v>
      </c>
      <c r="E59" s="107">
        <v>100</v>
      </c>
    </row>
    <row r="60" spans="1:5" ht="18.75" x14ac:dyDescent="0.25">
      <c r="A60" s="15"/>
      <c r="B60" s="114" t="s">
        <v>74</v>
      </c>
      <c r="C60" s="106" t="s">
        <v>90</v>
      </c>
      <c r="D60" s="106">
        <v>200</v>
      </c>
      <c r="E60" s="107">
        <v>824.4</v>
      </c>
    </row>
    <row r="61" spans="1:5" ht="18.75" x14ac:dyDescent="0.25">
      <c r="A61" s="15"/>
      <c r="B61" s="24" t="s">
        <v>74</v>
      </c>
      <c r="C61" s="34" t="s">
        <v>90</v>
      </c>
      <c r="D61" s="34">
        <v>200</v>
      </c>
      <c r="E61" s="14">
        <v>605</v>
      </c>
    </row>
    <row r="62" spans="1:5" ht="18.75" x14ac:dyDescent="0.25">
      <c r="A62" s="130" t="s">
        <v>151</v>
      </c>
      <c r="B62" s="114" t="s">
        <v>65</v>
      </c>
      <c r="C62" s="106" t="s">
        <v>91</v>
      </c>
      <c r="D62" s="106">
        <v>200</v>
      </c>
      <c r="E62" s="107">
        <v>2500</v>
      </c>
    </row>
    <row r="63" spans="1:5" ht="18.75" x14ac:dyDescent="0.25">
      <c r="A63" s="15"/>
      <c r="B63" s="24" t="s">
        <v>65</v>
      </c>
      <c r="C63" s="34" t="s">
        <v>91</v>
      </c>
      <c r="D63" s="34">
        <v>200</v>
      </c>
      <c r="E63" s="14">
        <v>181</v>
      </c>
    </row>
    <row r="64" spans="1:5" ht="18.75" x14ac:dyDescent="0.25">
      <c r="A64" s="15"/>
      <c r="B64" s="24" t="s">
        <v>65</v>
      </c>
      <c r="C64" s="34" t="s">
        <v>91</v>
      </c>
      <c r="D64" s="34">
        <v>200</v>
      </c>
      <c r="E64" s="14">
        <v>35</v>
      </c>
    </row>
    <row r="65" spans="1:5" ht="18.75" x14ac:dyDescent="0.25">
      <c r="A65" s="13" t="s">
        <v>14</v>
      </c>
      <c r="B65" s="12" t="s">
        <v>74</v>
      </c>
      <c r="C65" s="34" t="s">
        <v>92</v>
      </c>
      <c r="D65" s="13">
        <v>200</v>
      </c>
      <c r="E65" s="14">
        <v>50</v>
      </c>
    </row>
    <row r="66" spans="1:5" ht="18.75" x14ac:dyDescent="0.25">
      <c r="A66" s="13" t="s">
        <v>93</v>
      </c>
      <c r="B66" s="12" t="s">
        <v>74</v>
      </c>
      <c r="C66" s="34" t="s">
        <v>94</v>
      </c>
      <c r="D66" s="13">
        <v>200</v>
      </c>
      <c r="E66" s="14">
        <v>100.9</v>
      </c>
    </row>
    <row r="67" spans="1:5" ht="37.5" x14ac:dyDescent="0.25">
      <c r="A67" s="13" t="s">
        <v>95</v>
      </c>
      <c r="B67" s="12" t="s">
        <v>74</v>
      </c>
      <c r="C67" s="34" t="s">
        <v>96</v>
      </c>
      <c r="D67" s="13">
        <v>200</v>
      </c>
      <c r="E67" s="14">
        <v>50</v>
      </c>
    </row>
    <row r="68" spans="1:5" ht="31.5" x14ac:dyDescent="0.25">
      <c r="A68" s="13" t="s">
        <v>143</v>
      </c>
      <c r="B68" s="12" t="s">
        <v>65</v>
      </c>
      <c r="C68" s="34" t="s">
        <v>97</v>
      </c>
      <c r="D68" s="13">
        <v>200</v>
      </c>
      <c r="E68" s="14">
        <v>131</v>
      </c>
    </row>
    <row r="69" spans="1:5" ht="37.5" x14ac:dyDescent="0.25">
      <c r="A69" s="13" t="s">
        <v>98</v>
      </c>
      <c r="B69" s="12" t="s">
        <v>65</v>
      </c>
      <c r="C69" s="45" t="s">
        <v>99</v>
      </c>
      <c r="D69" s="18">
        <v>200</v>
      </c>
      <c r="E69" s="14">
        <v>1</v>
      </c>
    </row>
    <row r="70" spans="1:5" ht="18.75" x14ac:dyDescent="0.25">
      <c r="A70" s="13" t="s">
        <v>100</v>
      </c>
      <c r="B70" s="35"/>
      <c r="C70" s="46" t="s">
        <v>101</v>
      </c>
      <c r="D70" s="36"/>
      <c r="E70" s="29">
        <f>E71+E72+E73</f>
        <v>6344.9</v>
      </c>
    </row>
    <row r="71" spans="1:5" ht="18.75" x14ac:dyDescent="0.25">
      <c r="A71" s="132" t="s">
        <v>153</v>
      </c>
      <c r="B71" s="119" t="s">
        <v>74</v>
      </c>
      <c r="C71" s="120" t="s">
        <v>102</v>
      </c>
      <c r="D71" s="121">
        <v>200</v>
      </c>
      <c r="E71" s="107">
        <v>4900</v>
      </c>
    </row>
    <row r="72" spans="1:5" ht="18.75" x14ac:dyDescent="0.25">
      <c r="A72" s="13"/>
      <c r="B72" s="35" t="s">
        <v>74</v>
      </c>
      <c r="C72" s="46" t="s">
        <v>102</v>
      </c>
      <c r="D72" s="36">
        <v>200</v>
      </c>
      <c r="E72" s="14">
        <v>1021.9</v>
      </c>
    </row>
    <row r="73" spans="1:5" ht="18.75" x14ac:dyDescent="0.25">
      <c r="A73" s="13"/>
      <c r="B73" s="35" t="s">
        <v>74</v>
      </c>
      <c r="C73" s="46" t="s">
        <v>102</v>
      </c>
      <c r="D73" s="36">
        <v>200</v>
      </c>
      <c r="E73" s="14">
        <v>423</v>
      </c>
    </row>
    <row r="74" spans="1:5" ht="37.5" x14ac:dyDescent="0.25">
      <c r="A74" s="9" t="s">
        <v>38</v>
      </c>
      <c r="B74" s="37"/>
      <c r="C74" s="47" t="s">
        <v>41</v>
      </c>
      <c r="D74" s="38"/>
      <c r="E74" s="10">
        <f>E75</f>
        <v>1</v>
      </c>
    </row>
    <row r="75" spans="1:5" ht="18.75" x14ac:dyDescent="0.25">
      <c r="A75" s="13" t="s">
        <v>39</v>
      </c>
      <c r="B75" s="35" t="s">
        <v>65</v>
      </c>
      <c r="C75" s="46" t="s">
        <v>40</v>
      </c>
      <c r="D75" s="36">
        <v>200</v>
      </c>
      <c r="E75" s="14">
        <v>1</v>
      </c>
    </row>
    <row r="76" spans="1:5" ht="31.5" x14ac:dyDescent="0.25">
      <c r="A76" s="103" t="s">
        <v>135</v>
      </c>
      <c r="B76" s="92"/>
      <c r="C76" s="93" t="s">
        <v>127</v>
      </c>
      <c r="D76" s="49"/>
      <c r="E76" s="50">
        <f>E77</f>
        <v>15</v>
      </c>
    </row>
    <row r="77" spans="1:5" ht="15.75" x14ac:dyDescent="0.25">
      <c r="A77" s="104" t="s">
        <v>144</v>
      </c>
      <c r="B77" s="48" t="s">
        <v>65</v>
      </c>
      <c r="C77" s="93" t="s">
        <v>125</v>
      </c>
      <c r="D77" s="49">
        <v>200</v>
      </c>
      <c r="E77" s="51">
        <v>15</v>
      </c>
    </row>
    <row r="78" spans="1:5" ht="18.75" x14ac:dyDescent="0.25">
      <c r="A78" s="39" t="s">
        <v>131</v>
      </c>
      <c r="B78" s="40" t="s">
        <v>82</v>
      </c>
      <c r="C78" s="41" t="s">
        <v>103</v>
      </c>
      <c r="D78" s="41">
        <v>800</v>
      </c>
      <c r="E78" s="42">
        <v>96</v>
      </c>
    </row>
    <row r="79" spans="1:5" ht="18.75" x14ac:dyDescent="0.25">
      <c r="A79" s="116" t="s">
        <v>154</v>
      </c>
      <c r="B79" s="8"/>
      <c r="C79" s="9"/>
      <c r="D79" s="9"/>
      <c r="E79" s="43">
        <f>E5+E16+E44+E74+E78+E76</f>
        <v>24377.5</v>
      </c>
    </row>
  </sheetData>
  <mergeCells count="47">
    <mergeCell ref="A2:E2"/>
    <mergeCell ref="A3:E3"/>
    <mergeCell ref="A6:A7"/>
    <mergeCell ref="B6:B7"/>
    <mergeCell ref="C6:C7"/>
    <mergeCell ref="D6:D7"/>
    <mergeCell ref="E6:E7"/>
    <mergeCell ref="A18:A19"/>
    <mergeCell ref="B18:B19"/>
    <mergeCell ref="C18:C19"/>
    <mergeCell ref="D18:D19"/>
    <mergeCell ref="E18:E19"/>
    <mergeCell ref="A11:A13"/>
    <mergeCell ref="B11:B12"/>
    <mergeCell ref="C11:C13"/>
    <mergeCell ref="D11:D13"/>
    <mergeCell ref="E11:E13"/>
    <mergeCell ref="A29:A31"/>
    <mergeCell ref="B29:B31"/>
    <mergeCell ref="C29:C31"/>
    <mergeCell ref="D29:D31"/>
    <mergeCell ref="E29:E31"/>
    <mergeCell ref="A23:A24"/>
    <mergeCell ref="B23:B24"/>
    <mergeCell ref="C23:C24"/>
    <mergeCell ref="D23:D24"/>
    <mergeCell ref="E23:E24"/>
    <mergeCell ref="A44:A45"/>
    <mergeCell ref="B44:B45"/>
    <mergeCell ref="C44:C45"/>
    <mergeCell ref="D44:D45"/>
    <mergeCell ref="E44:E45"/>
    <mergeCell ref="A35:A36"/>
    <mergeCell ref="B35:B36"/>
    <mergeCell ref="C35:C36"/>
    <mergeCell ref="D35:D36"/>
    <mergeCell ref="E35:E36"/>
    <mergeCell ref="A52:A53"/>
    <mergeCell ref="B52:B53"/>
    <mergeCell ref="C52:C53"/>
    <mergeCell ref="D52:D53"/>
    <mergeCell ref="E52:E53"/>
    <mergeCell ref="A46:A48"/>
    <mergeCell ref="B46:B47"/>
    <mergeCell ref="C46:C48"/>
    <mergeCell ref="D46:D47"/>
    <mergeCell ref="E46:E48"/>
  </mergeCells>
  <pageMargins left="0.70866141732283472" right="0.17" top="0.15748031496062992" bottom="0.18" header="0.16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view="pageBreakPreview" zoomScale="60" workbookViewId="0">
      <selection activeCell="A10" sqref="A10"/>
    </sheetView>
  </sheetViews>
  <sheetFormatPr defaultRowHeight="15" x14ac:dyDescent="0.25"/>
  <cols>
    <col min="1" max="1" width="95.85546875" customWidth="1"/>
    <col min="2" max="2" width="6.85546875" customWidth="1"/>
    <col min="3" max="3" width="17.7109375" customWidth="1"/>
    <col min="4" max="4" width="7.42578125" customWidth="1"/>
    <col min="5" max="5" width="14.42578125" customWidth="1"/>
  </cols>
  <sheetData>
    <row r="1" spans="1:5" x14ac:dyDescent="0.25">
      <c r="B1" s="2"/>
      <c r="C1" s="2"/>
      <c r="D1" s="2"/>
      <c r="E1" s="2"/>
    </row>
    <row r="2" spans="1:5" ht="18.75" x14ac:dyDescent="0.3">
      <c r="A2" s="318" t="s">
        <v>104</v>
      </c>
      <c r="B2" s="318"/>
      <c r="C2" s="318"/>
      <c r="D2" s="318"/>
      <c r="E2" s="318"/>
    </row>
    <row r="3" spans="1:5" ht="18.75" x14ac:dyDescent="0.3">
      <c r="A3" s="319" t="s">
        <v>83</v>
      </c>
      <c r="B3" s="319"/>
      <c r="C3" s="319"/>
      <c r="D3" s="319"/>
      <c r="E3" s="319"/>
    </row>
    <row r="4" spans="1:5" ht="37.5" x14ac:dyDescent="0.3">
      <c r="A4" s="52" t="s">
        <v>0</v>
      </c>
      <c r="B4" s="53" t="s">
        <v>44</v>
      </c>
      <c r="C4" s="54" t="s">
        <v>16</v>
      </c>
      <c r="D4" s="55" t="s">
        <v>45</v>
      </c>
      <c r="E4" s="5" t="s">
        <v>1</v>
      </c>
    </row>
    <row r="5" spans="1:5" ht="37.5" x14ac:dyDescent="0.3">
      <c r="A5" s="56" t="s">
        <v>2</v>
      </c>
      <c r="B5" s="8"/>
      <c r="C5" s="57" t="s">
        <v>32</v>
      </c>
      <c r="D5" s="58"/>
      <c r="E5" s="59">
        <f>E6+E12</f>
        <v>2790.5</v>
      </c>
    </row>
    <row r="6" spans="1:5" x14ac:dyDescent="0.25">
      <c r="A6" s="369" t="s">
        <v>3</v>
      </c>
      <c r="B6" s="292"/>
      <c r="C6" s="353" t="s">
        <v>49</v>
      </c>
      <c r="D6" s="355"/>
      <c r="E6" s="359">
        <f>E8+E9+E11+E10</f>
        <v>2414.5</v>
      </c>
    </row>
    <row r="7" spans="1:5" ht="22.5" customHeight="1" x14ac:dyDescent="0.25">
      <c r="A7" s="369"/>
      <c r="B7" s="294"/>
      <c r="C7" s="354"/>
      <c r="D7" s="356"/>
      <c r="E7" s="360"/>
    </row>
    <row r="8" spans="1:5" ht="18.75" x14ac:dyDescent="0.3">
      <c r="A8" s="81"/>
      <c r="B8" s="12" t="s">
        <v>47</v>
      </c>
      <c r="C8" s="60" t="s">
        <v>19</v>
      </c>
      <c r="D8" s="61">
        <v>100</v>
      </c>
      <c r="E8" s="62">
        <v>1055.5</v>
      </c>
    </row>
    <row r="9" spans="1:5" ht="18.75" x14ac:dyDescent="0.3">
      <c r="A9" s="110" t="s">
        <v>147</v>
      </c>
      <c r="B9" s="12" t="s">
        <v>47</v>
      </c>
      <c r="C9" s="60" t="s">
        <v>19</v>
      </c>
      <c r="D9" s="61">
        <v>200</v>
      </c>
      <c r="E9" s="62">
        <v>1289</v>
      </c>
    </row>
    <row r="10" spans="1:5" ht="18.75" x14ac:dyDescent="0.3">
      <c r="A10" s="111" t="s">
        <v>148</v>
      </c>
      <c r="B10" s="118" t="s">
        <v>47</v>
      </c>
      <c r="C10" s="105" t="s">
        <v>145</v>
      </c>
      <c r="D10" s="122">
        <v>200</v>
      </c>
      <c r="E10" s="63">
        <v>70</v>
      </c>
    </row>
    <row r="11" spans="1:5" ht="18.75" x14ac:dyDescent="0.3">
      <c r="A11" s="84"/>
      <c r="B11" s="12" t="s">
        <v>47</v>
      </c>
      <c r="C11" s="60" t="s">
        <v>19</v>
      </c>
      <c r="D11" s="61">
        <v>800</v>
      </c>
      <c r="E11" s="63"/>
    </row>
    <row r="12" spans="1:5" x14ac:dyDescent="0.25">
      <c r="A12" s="344" t="s">
        <v>4</v>
      </c>
      <c r="B12" s="292"/>
      <c r="C12" s="346" t="s">
        <v>50</v>
      </c>
      <c r="D12" s="348"/>
      <c r="E12" s="359">
        <f>E15+E16</f>
        <v>376</v>
      </c>
    </row>
    <row r="13" spans="1:5" x14ac:dyDescent="0.25">
      <c r="A13" s="345"/>
      <c r="B13" s="293"/>
      <c r="C13" s="347"/>
      <c r="D13" s="349"/>
      <c r="E13" s="351"/>
    </row>
    <row r="14" spans="1:5" ht="18.75" x14ac:dyDescent="0.25">
      <c r="A14" s="345"/>
      <c r="B14" s="17"/>
      <c r="C14" s="373"/>
      <c r="D14" s="374"/>
      <c r="E14" s="360"/>
    </row>
    <row r="15" spans="1:5" ht="18.75" x14ac:dyDescent="0.3">
      <c r="A15" s="81"/>
      <c r="B15" s="12" t="s">
        <v>47</v>
      </c>
      <c r="C15" s="64" t="s">
        <v>33</v>
      </c>
      <c r="D15" s="65">
        <v>100</v>
      </c>
      <c r="E15" s="62">
        <v>299</v>
      </c>
    </row>
    <row r="16" spans="1:5" ht="18.75" x14ac:dyDescent="0.3">
      <c r="A16" s="85"/>
      <c r="B16" s="20" t="s">
        <v>47</v>
      </c>
      <c r="C16" s="64" t="s">
        <v>33</v>
      </c>
      <c r="D16" s="65">
        <v>200</v>
      </c>
      <c r="E16" s="62">
        <v>77</v>
      </c>
    </row>
    <row r="17" spans="1:5" ht="37.5" x14ac:dyDescent="0.3">
      <c r="A17" s="88" t="s">
        <v>5</v>
      </c>
      <c r="B17" s="8"/>
      <c r="C17" s="57" t="s">
        <v>20</v>
      </c>
      <c r="D17" s="58"/>
      <c r="E17" s="59">
        <f>E18+E19+E24+E30+E36+E42+E43</f>
        <v>4960.3999999999996</v>
      </c>
    </row>
    <row r="18" spans="1:5" ht="37.5" x14ac:dyDescent="0.3">
      <c r="A18" s="81" t="s">
        <v>36</v>
      </c>
      <c r="B18" s="12" t="s">
        <v>48</v>
      </c>
      <c r="C18" s="60" t="s">
        <v>21</v>
      </c>
      <c r="D18" s="61">
        <v>100</v>
      </c>
      <c r="E18" s="62">
        <v>934</v>
      </c>
    </row>
    <row r="19" spans="1:5" ht="24" customHeight="1" x14ac:dyDescent="0.25">
      <c r="A19" s="344" t="s">
        <v>6</v>
      </c>
      <c r="B19" s="292"/>
      <c r="C19" s="353" t="s">
        <v>53</v>
      </c>
      <c r="D19" s="355"/>
      <c r="E19" s="357">
        <f>E21+E22+E23</f>
        <v>1333.7</v>
      </c>
    </row>
    <row r="20" spans="1:5" x14ac:dyDescent="0.25">
      <c r="A20" s="352"/>
      <c r="B20" s="294"/>
      <c r="C20" s="354"/>
      <c r="D20" s="356"/>
      <c r="E20" s="358"/>
    </row>
    <row r="21" spans="1:5" ht="18.75" x14ac:dyDescent="0.3">
      <c r="A21" s="85"/>
      <c r="B21" s="20" t="s">
        <v>51</v>
      </c>
      <c r="C21" s="60" t="s">
        <v>22</v>
      </c>
      <c r="D21" s="61">
        <v>100</v>
      </c>
      <c r="E21" s="67">
        <v>877.7</v>
      </c>
    </row>
    <row r="22" spans="1:5" ht="18.75" x14ac:dyDescent="0.3">
      <c r="A22" s="85"/>
      <c r="B22" s="20" t="s">
        <v>51</v>
      </c>
      <c r="C22" s="60" t="s">
        <v>22</v>
      </c>
      <c r="D22" s="61">
        <v>200</v>
      </c>
      <c r="E22" s="67">
        <v>456</v>
      </c>
    </row>
    <row r="23" spans="1:5" ht="18.75" x14ac:dyDescent="0.3">
      <c r="A23" s="85"/>
      <c r="B23" s="20" t="s">
        <v>51</v>
      </c>
      <c r="C23" s="60" t="s">
        <v>22</v>
      </c>
      <c r="D23" s="61">
        <v>800</v>
      </c>
      <c r="E23" s="67">
        <v>0</v>
      </c>
    </row>
    <row r="24" spans="1:5" x14ac:dyDescent="0.25">
      <c r="A24" s="369" t="s">
        <v>7</v>
      </c>
      <c r="B24" s="292"/>
      <c r="C24" s="353" t="s">
        <v>52</v>
      </c>
      <c r="D24" s="355"/>
      <c r="E24" s="357">
        <f>E26+E28+E29+E27</f>
        <v>1954.8999999999999</v>
      </c>
    </row>
    <row r="25" spans="1:5" x14ac:dyDescent="0.25">
      <c r="A25" s="369"/>
      <c r="B25" s="294"/>
      <c r="C25" s="354"/>
      <c r="D25" s="356"/>
      <c r="E25" s="358"/>
    </row>
    <row r="26" spans="1:5" ht="18.75" x14ac:dyDescent="0.3">
      <c r="A26" s="81"/>
      <c r="B26" s="12" t="s">
        <v>54</v>
      </c>
      <c r="C26" s="60" t="s">
        <v>37</v>
      </c>
      <c r="D26" s="61">
        <v>100</v>
      </c>
      <c r="E26" s="67">
        <v>1667.7</v>
      </c>
    </row>
    <row r="27" spans="1:5" ht="18.75" x14ac:dyDescent="0.3">
      <c r="A27" s="81"/>
      <c r="B27" s="12" t="s">
        <v>54</v>
      </c>
      <c r="C27" s="60" t="s">
        <v>37</v>
      </c>
      <c r="D27" s="61">
        <v>200</v>
      </c>
      <c r="E27" s="67">
        <v>14.2</v>
      </c>
    </row>
    <row r="28" spans="1:5" ht="18.75" x14ac:dyDescent="0.3">
      <c r="A28" s="81"/>
      <c r="B28" s="12" t="s">
        <v>54</v>
      </c>
      <c r="C28" s="60" t="s">
        <v>37</v>
      </c>
      <c r="D28" s="61">
        <v>800</v>
      </c>
      <c r="E28" s="67">
        <v>2.1</v>
      </c>
    </row>
    <row r="29" spans="1:5" ht="18.75" x14ac:dyDescent="0.3">
      <c r="A29" s="136" t="s">
        <v>158</v>
      </c>
      <c r="B29" s="12" t="s">
        <v>54</v>
      </c>
      <c r="C29" s="60" t="s">
        <v>85</v>
      </c>
      <c r="D29" s="61">
        <v>800</v>
      </c>
      <c r="E29" s="67">
        <v>270.89999999999998</v>
      </c>
    </row>
    <row r="30" spans="1:5" x14ac:dyDescent="0.25">
      <c r="A30" s="369" t="s">
        <v>8</v>
      </c>
      <c r="B30" s="292"/>
      <c r="C30" s="353" t="s">
        <v>56</v>
      </c>
      <c r="D30" s="355"/>
      <c r="E30" s="372">
        <f>E33+E34+E35</f>
        <v>118</v>
      </c>
    </row>
    <row r="31" spans="1:5" x14ac:dyDescent="0.25">
      <c r="A31" s="369"/>
      <c r="B31" s="293"/>
      <c r="C31" s="370"/>
      <c r="D31" s="371"/>
      <c r="E31" s="372"/>
    </row>
    <row r="32" spans="1:5" x14ac:dyDescent="0.25">
      <c r="A32" s="369"/>
      <c r="B32" s="294"/>
      <c r="C32" s="354"/>
      <c r="D32" s="356"/>
      <c r="E32" s="372"/>
    </row>
    <row r="33" spans="1:5" ht="18.75" x14ac:dyDescent="0.3">
      <c r="A33" s="84"/>
      <c r="B33" s="24" t="s">
        <v>57</v>
      </c>
      <c r="C33" s="60" t="s">
        <v>23</v>
      </c>
      <c r="D33" s="82">
        <v>800</v>
      </c>
      <c r="E33" s="63">
        <v>1</v>
      </c>
    </row>
    <row r="34" spans="1:5" ht="18.75" x14ac:dyDescent="0.3">
      <c r="A34" s="84"/>
      <c r="B34" s="24" t="s">
        <v>58</v>
      </c>
      <c r="C34" s="60" t="s">
        <v>25</v>
      </c>
      <c r="D34" s="82">
        <v>700</v>
      </c>
      <c r="E34" s="63">
        <v>1</v>
      </c>
    </row>
    <row r="35" spans="1:5" ht="18.75" x14ac:dyDescent="0.3">
      <c r="A35" s="84"/>
      <c r="B35" s="24" t="s">
        <v>51</v>
      </c>
      <c r="C35" s="60" t="s">
        <v>24</v>
      </c>
      <c r="D35" s="82">
        <v>500</v>
      </c>
      <c r="E35" s="63">
        <v>116</v>
      </c>
    </row>
    <row r="36" spans="1:5" x14ac:dyDescent="0.25">
      <c r="A36" s="344" t="s">
        <v>17</v>
      </c>
      <c r="B36" s="292"/>
      <c r="C36" s="353" t="s">
        <v>59</v>
      </c>
      <c r="D36" s="355"/>
      <c r="E36" s="359">
        <f>E38+E39+E40+E41</f>
        <v>529</v>
      </c>
    </row>
    <row r="37" spans="1:5" ht="21" customHeight="1" x14ac:dyDescent="0.25">
      <c r="A37" s="352"/>
      <c r="B37" s="294"/>
      <c r="C37" s="354"/>
      <c r="D37" s="356"/>
      <c r="E37" s="360"/>
    </row>
    <row r="38" spans="1:5" ht="18.75" x14ac:dyDescent="0.3">
      <c r="A38" s="85"/>
      <c r="B38" s="20" t="s">
        <v>60</v>
      </c>
      <c r="C38" s="60" t="s">
        <v>61</v>
      </c>
      <c r="D38" s="83">
        <v>200</v>
      </c>
      <c r="E38" s="68">
        <v>62</v>
      </c>
    </row>
    <row r="39" spans="1:5" ht="18.75" x14ac:dyDescent="0.3">
      <c r="A39" s="85"/>
      <c r="B39" s="20" t="s">
        <v>105</v>
      </c>
      <c r="C39" s="60" t="s">
        <v>106</v>
      </c>
      <c r="D39" s="83">
        <v>600</v>
      </c>
      <c r="E39" s="68">
        <v>387</v>
      </c>
    </row>
    <row r="40" spans="1:5" ht="18.75" x14ac:dyDescent="0.3">
      <c r="A40" s="85"/>
      <c r="B40" s="20" t="s">
        <v>62</v>
      </c>
      <c r="C40" s="60" t="s">
        <v>107</v>
      </c>
      <c r="D40" s="83">
        <v>200</v>
      </c>
      <c r="E40" s="68">
        <v>30</v>
      </c>
    </row>
    <row r="41" spans="1:5" ht="18.75" x14ac:dyDescent="0.3">
      <c r="A41" s="85"/>
      <c r="B41" s="20" t="s">
        <v>62</v>
      </c>
      <c r="C41" s="60" t="s">
        <v>26</v>
      </c>
      <c r="D41" s="83">
        <v>200</v>
      </c>
      <c r="E41" s="68">
        <v>50</v>
      </c>
    </row>
    <row r="42" spans="1:5" ht="37.5" x14ac:dyDescent="0.3">
      <c r="A42" s="81" t="s">
        <v>108</v>
      </c>
      <c r="B42" s="66" t="s">
        <v>87</v>
      </c>
      <c r="C42" s="60" t="s">
        <v>109</v>
      </c>
      <c r="D42" s="61">
        <v>200</v>
      </c>
      <c r="E42" s="62">
        <v>10</v>
      </c>
    </row>
    <row r="43" spans="1:5" ht="37.5" x14ac:dyDescent="0.3">
      <c r="A43" s="81" t="s">
        <v>110</v>
      </c>
      <c r="B43" s="12"/>
      <c r="C43" s="60" t="s">
        <v>112</v>
      </c>
      <c r="D43" s="61"/>
      <c r="E43" s="87">
        <f>E44+E45</f>
        <v>80.800000000000011</v>
      </c>
    </row>
    <row r="44" spans="1:5" ht="18.75" x14ac:dyDescent="0.3">
      <c r="A44" s="81"/>
      <c r="B44" s="12" t="s">
        <v>68</v>
      </c>
      <c r="C44" s="60" t="s">
        <v>111</v>
      </c>
      <c r="D44" s="61">
        <v>100</v>
      </c>
      <c r="E44" s="62">
        <v>75.900000000000006</v>
      </c>
    </row>
    <row r="45" spans="1:5" ht="18.75" x14ac:dyDescent="0.3">
      <c r="A45" s="81"/>
      <c r="B45" s="12" t="s">
        <v>68</v>
      </c>
      <c r="C45" s="60" t="s">
        <v>111</v>
      </c>
      <c r="D45" s="61">
        <v>200</v>
      </c>
      <c r="E45" s="62">
        <v>4.9000000000000004</v>
      </c>
    </row>
    <row r="46" spans="1:5" x14ac:dyDescent="0.25">
      <c r="A46" s="361" t="s">
        <v>10</v>
      </c>
      <c r="B46" s="362"/>
      <c r="C46" s="364" t="s">
        <v>29</v>
      </c>
      <c r="D46" s="366"/>
      <c r="E46" s="368">
        <f>E48+E54+E59+E61+E64+E66+E68+E70</f>
        <v>7208.0999999999995</v>
      </c>
    </row>
    <row r="47" spans="1:5" x14ac:dyDescent="0.25">
      <c r="A47" s="361"/>
      <c r="B47" s="363"/>
      <c r="C47" s="365"/>
      <c r="D47" s="367"/>
      <c r="E47" s="368"/>
    </row>
    <row r="48" spans="1:5" x14ac:dyDescent="0.25">
      <c r="A48" s="344" t="s">
        <v>11</v>
      </c>
      <c r="B48" s="292"/>
      <c r="C48" s="346" t="s">
        <v>71</v>
      </c>
      <c r="D48" s="348"/>
      <c r="E48" s="350">
        <f>E51+E52+E53</f>
        <v>4716.7</v>
      </c>
    </row>
    <row r="49" spans="1:5" x14ac:dyDescent="0.25">
      <c r="A49" s="345"/>
      <c r="B49" s="293"/>
      <c r="C49" s="347"/>
      <c r="D49" s="349"/>
      <c r="E49" s="351"/>
    </row>
    <row r="50" spans="1:5" ht="18.75" x14ac:dyDescent="0.3">
      <c r="A50" s="345"/>
      <c r="B50" s="17"/>
      <c r="C50" s="347"/>
      <c r="D50" s="86"/>
      <c r="E50" s="351"/>
    </row>
    <row r="51" spans="1:5" ht="18.75" x14ac:dyDescent="0.3">
      <c r="A51" s="136" t="s">
        <v>155</v>
      </c>
      <c r="B51" s="12" t="s">
        <v>72</v>
      </c>
      <c r="C51" s="60" t="s">
        <v>34</v>
      </c>
      <c r="D51" s="61">
        <v>200</v>
      </c>
      <c r="E51" s="62">
        <v>884.9</v>
      </c>
    </row>
    <row r="52" spans="1:5" ht="30.75" x14ac:dyDescent="0.3">
      <c r="A52" s="124" t="s">
        <v>156</v>
      </c>
      <c r="B52" s="12" t="s">
        <v>72</v>
      </c>
      <c r="C52" s="105" t="s">
        <v>35</v>
      </c>
      <c r="D52" s="61">
        <v>200</v>
      </c>
      <c r="E52" s="109">
        <v>1401.7</v>
      </c>
    </row>
    <row r="53" spans="1:5" ht="18.75" x14ac:dyDescent="0.3">
      <c r="A53" s="128" t="s">
        <v>146</v>
      </c>
      <c r="B53" s="12" t="s">
        <v>72</v>
      </c>
      <c r="C53" s="64" t="s">
        <v>35</v>
      </c>
      <c r="D53" s="61">
        <v>200</v>
      </c>
      <c r="E53" s="127">
        <v>2430.1</v>
      </c>
    </row>
    <row r="54" spans="1:5" x14ac:dyDescent="0.25">
      <c r="A54" s="344" t="s">
        <v>12</v>
      </c>
      <c r="B54" s="292"/>
      <c r="C54" s="353" t="s">
        <v>89</v>
      </c>
      <c r="D54" s="355"/>
      <c r="E54" s="357">
        <f>E56+E57+E58</f>
        <v>863.69999999999993</v>
      </c>
    </row>
    <row r="55" spans="1:5" x14ac:dyDescent="0.25">
      <c r="A55" s="352"/>
      <c r="B55" s="294"/>
      <c r="C55" s="354"/>
      <c r="D55" s="356"/>
      <c r="E55" s="358"/>
    </row>
    <row r="56" spans="1:5" ht="18.75" x14ac:dyDescent="0.3">
      <c r="A56" s="81"/>
      <c r="B56" s="12" t="s">
        <v>74</v>
      </c>
      <c r="C56" s="60" t="s">
        <v>30</v>
      </c>
      <c r="D56" s="61">
        <v>200</v>
      </c>
      <c r="E56" s="67">
        <v>656.1</v>
      </c>
    </row>
    <row r="57" spans="1:5" ht="18.75" x14ac:dyDescent="0.3">
      <c r="A57" s="110" t="s">
        <v>138</v>
      </c>
      <c r="B57" s="12" t="s">
        <v>74</v>
      </c>
      <c r="C57" s="105" t="s">
        <v>43</v>
      </c>
      <c r="D57" s="61">
        <v>200</v>
      </c>
      <c r="E57" s="109">
        <v>188.7</v>
      </c>
    </row>
    <row r="58" spans="1:5" ht="18.75" x14ac:dyDescent="0.3">
      <c r="A58" s="111" t="s">
        <v>146</v>
      </c>
      <c r="B58" s="12" t="s">
        <v>74</v>
      </c>
      <c r="C58" s="64" t="s">
        <v>43</v>
      </c>
      <c r="D58" s="61">
        <v>200</v>
      </c>
      <c r="E58" s="126">
        <v>18.899999999999999</v>
      </c>
    </row>
    <row r="59" spans="1:5" ht="18.75" x14ac:dyDescent="0.3">
      <c r="A59" s="84" t="s">
        <v>13</v>
      </c>
      <c r="B59" s="24"/>
      <c r="C59" s="60" t="s">
        <v>73</v>
      </c>
      <c r="D59" s="61"/>
      <c r="E59" s="69">
        <f>E60</f>
        <v>550.20000000000005</v>
      </c>
    </row>
    <row r="60" spans="1:5" ht="18.75" x14ac:dyDescent="0.3">
      <c r="A60" s="84"/>
      <c r="B60" s="24" t="s">
        <v>74</v>
      </c>
      <c r="C60" s="60" t="s">
        <v>31</v>
      </c>
      <c r="D60" s="61">
        <v>200</v>
      </c>
      <c r="E60" s="62">
        <v>550.20000000000005</v>
      </c>
    </row>
    <row r="61" spans="1:5" ht="37.5" x14ac:dyDescent="0.3">
      <c r="A61" s="81" t="s">
        <v>14</v>
      </c>
      <c r="B61" s="24"/>
      <c r="C61" s="60" t="s">
        <v>113</v>
      </c>
      <c r="D61" s="61"/>
      <c r="E61" s="87">
        <f>E62</f>
        <v>65</v>
      </c>
    </row>
    <row r="62" spans="1:5" ht="18.75" x14ac:dyDescent="0.3">
      <c r="A62" s="81"/>
      <c r="B62" s="12" t="s">
        <v>74</v>
      </c>
      <c r="C62" s="60" t="s">
        <v>75</v>
      </c>
      <c r="D62" s="61">
        <v>200</v>
      </c>
      <c r="E62" s="62">
        <v>65</v>
      </c>
    </row>
    <row r="63" spans="1:5" ht="18.75" x14ac:dyDescent="0.3">
      <c r="A63" s="81"/>
      <c r="B63" s="12"/>
      <c r="C63" s="60"/>
      <c r="D63" s="61"/>
      <c r="E63" s="62"/>
    </row>
    <row r="64" spans="1:5" ht="18.75" x14ac:dyDescent="0.3">
      <c r="A64" s="81" t="s">
        <v>114</v>
      </c>
      <c r="B64" s="12"/>
      <c r="C64" s="60" t="s">
        <v>115</v>
      </c>
      <c r="D64" s="61"/>
      <c r="E64" s="87">
        <f>E65</f>
        <v>30</v>
      </c>
    </row>
    <row r="65" spans="1:5" ht="18.75" x14ac:dyDescent="0.3">
      <c r="A65" s="81"/>
      <c r="B65" s="12" t="s">
        <v>74</v>
      </c>
      <c r="C65" s="60" t="s">
        <v>94</v>
      </c>
      <c r="D65" s="61">
        <v>200</v>
      </c>
      <c r="E65" s="62">
        <v>30</v>
      </c>
    </row>
    <row r="66" spans="1:5" ht="37.5" x14ac:dyDescent="0.3">
      <c r="A66" s="81" t="s">
        <v>116</v>
      </c>
      <c r="B66" s="12"/>
      <c r="C66" s="60" t="s">
        <v>117</v>
      </c>
      <c r="D66" s="61"/>
      <c r="E66" s="87">
        <f>E67</f>
        <v>27</v>
      </c>
    </row>
    <row r="67" spans="1:5" ht="18.75" x14ac:dyDescent="0.3">
      <c r="A67" s="81"/>
      <c r="B67" s="12" t="s">
        <v>74</v>
      </c>
      <c r="C67" s="60" t="s">
        <v>96</v>
      </c>
      <c r="D67" s="61">
        <v>200</v>
      </c>
      <c r="E67" s="62">
        <v>27</v>
      </c>
    </row>
    <row r="68" spans="1:5" ht="18.75" x14ac:dyDescent="0.3">
      <c r="A68" s="81" t="s">
        <v>118</v>
      </c>
      <c r="B68" s="12"/>
      <c r="C68" s="64" t="s">
        <v>119</v>
      </c>
      <c r="D68" s="65"/>
      <c r="E68" s="87">
        <f>E69</f>
        <v>904.5</v>
      </c>
    </row>
    <row r="69" spans="1:5" ht="18.75" x14ac:dyDescent="0.3">
      <c r="A69" s="81"/>
      <c r="B69" s="12" t="s">
        <v>121</v>
      </c>
      <c r="C69" s="64" t="s">
        <v>120</v>
      </c>
      <c r="D69" s="65">
        <v>200</v>
      </c>
      <c r="E69" s="62">
        <v>904.5</v>
      </c>
    </row>
    <row r="70" spans="1:5" ht="18.75" x14ac:dyDescent="0.3">
      <c r="A70" s="81" t="s">
        <v>122</v>
      </c>
      <c r="B70" s="35"/>
      <c r="C70" s="70" t="s">
        <v>123</v>
      </c>
      <c r="D70" s="71"/>
      <c r="E70" s="87">
        <f>E71+E72</f>
        <v>51</v>
      </c>
    </row>
    <row r="71" spans="1:5" ht="18.75" x14ac:dyDescent="0.3">
      <c r="A71" s="81"/>
      <c r="B71" s="35" t="s">
        <v>65</v>
      </c>
      <c r="C71" s="70" t="s">
        <v>124</v>
      </c>
      <c r="D71" s="71">
        <v>200</v>
      </c>
      <c r="E71" s="62">
        <v>50</v>
      </c>
    </row>
    <row r="72" spans="1:5" ht="18.75" x14ac:dyDescent="0.3">
      <c r="A72" s="81"/>
      <c r="B72" s="35" t="s">
        <v>65</v>
      </c>
      <c r="C72" s="70" t="s">
        <v>99</v>
      </c>
      <c r="D72" s="71">
        <v>200</v>
      </c>
      <c r="E72" s="62">
        <v>1</v>
      </c>
    </row>
    <row r="73" spans="1:5" ht="18.75" x14ac:dyDescent="0.3">
      <c r="A73" s="72" t="s">
        <v>131</v>
      </c>
      <c r="B73" s="89" t="s">
        <v>82</v>
      </c>
      <c r="C73" s="74">
        <v>9910192070</v>
      </c>
      <c r="D73" s="75">
        <v>800</v>
      </c>
      <c r="E73" s="76">
        <v>86</v>
      </c>
    </row>
    <row r="74" spans="1:5" ht="37.5" x14ac:dyDescent="0.3">
      <c r="A74" s="72" t="s">
        <v>139</v>
      </c>
      <c r="B74" s="73"/>
      <c r="C74" s="77" t="s">
        <v>127</v>
      </c>
      <c r="D74" s="75"/>
      <c r="E74" s="78">
        <f>E75</f>
        <v>15</v>
      </c>
    </row>
    <row r="75" spans="1:5" ht="45" customHeight="1" x14ac:dyDescent="0.3">
      <c r="A75" s="79" t="s">
        <v>137</v>
      </c>
      <c r="B75" s="112" t="s">
        <v>65</v>
      </c>
      <c r="C75" s="77" t="s">
        <v>125</v>
      </c>
      <c r="D75" s="75">
        <v>200</v>
      </c>
      <c r="E75" s="76">
        <v>15</v>
      </c>
    </row>
    <row r="76" spans="1:5" ht="18.75" x14ac:dyDescent="0.3">
      <c r="A76" s="56" t="s">
        <v>157</v>
      </c>
      <c r="B76" s="8"/>
      <c r="C76" s="57"/>
      <c r="D76" s="58"/>
      <c r="E76" s="80">
        <f>E5+E17+E46+E73+E74</f>
        <v>15060</v>
      </c>
    </row>
    <row r="77" spans="1:5" ht="18.75" x14ac:dyDescent="0.3">
      <c r="A77" s="90"/>
      <c r="B77" s="90"/>
      <c r="C77" s="90"/>
      <c r="D77" s="90"/>
      <c r="E77" s="90"/>
    </row>
  </sheetData>
  <mergeCells count="47">
    <mergeCell ref="A2:E2"/>
    <mergeCell ref="A3:E3"/>
    <mergeCell ref="A6:A7"/>
    <mergeCell ref="B6:B7"/>
    <mergeCell ref="C6:C7"/>
    <mergeCell ref="D6:D7"/>
    <mergeCell ref="E6:E7"/>
    <mergeCell ref="A19:A20"/>
    <mergeCell ref="B19:B20"/>
    <mergeCell ref="C19:C20"/>
    <mergeCell ref="D19:D20"/>
    <mergeCell ref="E19:E20"/>
    <mergeCell ref="A12:A14"/>
    <mergeCell ref="B12:B13"/>
    <mergeCell ref="C12:C14"/>
    <mergeCell ref="D12:D14"/>
    <mergeCell ref="E12:E14"/>
    <mergeCell ref="A30:A32"/>
    <mergeCell ref="B30:B32"/>
    <mergeCell ref="C30:C32"/>
    <mergeCell ref="D30:D32"/>
    <mergeCell ref="E30:E32"/>
    <mergeCell ref="A24:A25"/>
    <mergeCell ref="B24:B25"/>
    <mergeCell ref="C24:C25"/>
    <mergeCell ref="D24:D25"/>
    <mergeCell ref="E24:E25"/>
    <mergeCell ref="A46:A47"/>
    <mergeCell ref="B46:B47"/>
    <mergeCell ref="C46:C47"/>
    <mergeCell ref="D46:D47"/>
    <mergeCell ref="E46:E47"/>
    <mergeCell ref="A36:A37"/>
    <mergeCell ref="B36:B37"/>
    <mergeCell ref="C36:C37"/>
    <mergeCell ref="D36:D37"/>
    <mergeCell ref="E36:E37"/>
    <mergeCell ref="A54:A55"/>
    <mergeCell ref="B54:B55"/>
    <mergeCell ref="C54:C55"/>
    <mergeCell ref="D54:D55"/>
    <mergeCell ref="E54:E55"/>
    <mergeCell ref="A48:A50"/>
    <mergeCell ref="B48:B49"/>
    <mergeCell ref="C48:C50"/>
    <mergeCell ref="D48:D49"/>
    <mergeCell ref="E48:E50"/>
  </mergeCells>
  <pageMargins left="0.70866141732283472" right="0.17" top="0.21" bottom="0.19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abSelected="1" workbookViewId="0">
      <selection activeCell="F111" sqref="F111"/>
    </sheetView>
  </sheetViews>
  <sheetFormatPr defaultRowHeight="15.75" x14ac:dyDescent="0.25"/>
  <cols>
    <col min="1" max="1" width="99.5703125" style="140" customWidth="1"/>
    <col min="2" max="2" width="4.7109375" style="184" customWidth="1"/>
    <col min="3" max="3" width="8" style="184" bestFit="1" customWidth="1"/>
    <col min="4" max="4" width="19.42578125" style="140" customWidth="1"/>
    <col min="5" max="5" width="5.85546875" style="184" bestFit="1" customWidth="1"/>
    <col min="6" max="6" width="14.7109375" style="259" customWidth="1"/>
    <col min="7" max="7" width="15.28515625" style="259" customWidth="1"/>
    <col min="8" max="16384" width="9.140625" style="140"/>
  </cols>
  <sheetData>
    <row r="1" spans="1:7" x14ac:dyDescent="0.25">
      <c r="C1" s="172"/>
      <c r="D1" s="141"/>
      <c r="E1" s="172"/>
      <c r="F1" s="234"/>
      <c r="G1" s="234"/>
    </row>
    <row r="2" spans="1:7" x14ac:dyDescent="0.25">
      <c r="A2" s="377" t="s">
        <v>190</v>
      </c>
      <c r="B2" s="377"/>
      <c r="C2" s="377"/>
      <c r="D2" s="377"/>
      <c r="E2" s="377"/>
      <c r="F2" s="377"/>
      <c r="G2" s="377"/>
    </row>
    <row r="3" spans="1:7" x14ac:dyDescent="0.25">
      <c r="A3" s="377" t="s">
        <v>191</v>
      </c>
      <c r="B3" s="377"/>
      <c r="C3" s="377"/>
      <c r="D3" s="377"/>
      <c r="E3" s="377"/>
      <c r="F3" s="377"/>
      <c r="G3" s="377"/>
    </row>
    <row r="4" spans="1:7" x14ac:dyDescent="0.25">
      <c r="A4" s="378" t="s">
        <v>192</v>
      </c>
      <c r="B4" s="378"/>
      <c r="C4" s="378"/>
      <c r="D4" s="378"/>
      <c r="E4" s="378"/>
      <c r="F4" s="378"/>
      <c r="G4" s="378"/>
    </row>
    <row r="5" spans="1:7" x14ac:dyDescent="0.25">
      <c r="A5" s="379" t="s">
        <v>202</v>
      </c>
      <c r="B5" s="379"/>
      <c r="C5" s="379"/>
      <c r="D5" s="379"/>
      <c r="E5" s="379"/>
      <c r="F5" s="379"/>
      <c r="G5" s="379"/>
    </row>
    <row r="6" spans="1:7" x14ac:dyDescent="0.25">
      <c r="A6" s="138" t="s">
        <v>0</v>
      </c>
      <c r="B6" s="262"/>
      <c r="C6" s="173" t="s">
        <v>44</v>
      </c>
      <c r="D6" s="142" t="s">
        <v>16</v>
      </c>
      <c r="E6" s="215" t="s">
        <v>45</v>
      </c>
      <c r="F6" s="235" t="s">
        <v>186</v>
      </c>
      <c r="G6" s="235" t="s">
        <v>187</v>
      </c>
    </row>
    <row r="7" spans="1:7" ht="18" customHeight="1" x14ac:dyDescent="0.25">
      <c r="A7" s="143" t="s">
        <v>2</v>
      </c>
      <c r="B7" s="263"/>
      <c r="C7" s="174"/>
      <c r="D7" s="144" t="s">
        <v>32</v>
      </c>
      <c r="E7" s="144"/>
      <c r="F7" s="236">
        <f>F8+F13</f>
        <v>3762.8</v>
      </c>
      <c r="G7" s="236">
        <f>G8+G13</f>
        <v>1635.7</v>
      </c>
    </row>
    <row r="8" spans="1:7" x14ac:dyDescent="0.25">
      <c r="A8" s="380" t="s">
        <v>3</v>
      </c>
      <c r="B8" s="264"/>
      <c r="C8" s="382"/>
      <c r="D8" s="384" t="s">
        <v>201</v>
      </c>
      <c r="E8" s="386"/>
      <c r="F8" s="388">
        <f>F10+F11+F12</f>
        <v>3762.8</v>
      </c>
      <c r="G8" s="388">
        <f>G10+G11+G12</f>
        <v>1635.7</v>
      </c>
    </row>
    <row r="9" spans="1:7" ht="15.75" customHeight="1" x14ac:dyDescent="0.25">
      <c r="A9" s="381"/>
      <c r="B9" s="265"/>
      <c r="C9" s="383"/>
      <c r="D9" s="385"/>
      <c r="E9" s="387"/>
      <c r="F9" s="389"/>
      <c r="G9" s="389"/>
    </row>
    <row r="10" spans="1:7" ht="15" customHeight="1" x14ac:dyDescent="0.25">
      <c r="A10" s="145"/>
      <c r="B10" s="266"/>
      <c r="C10" s="175" t="s">
        <v>47</v>
      </c>
      <c r="D10" s="146" t="s">
        <v>19</v>
      </c>
      <c r="E10" s="146">
        <v>100</v>
      </c>
      <c r="F10" s="239">
        <v>3005.3</v>
      </c>
      <c r="G10" s="239">
        <v>1182.5</v>
      </c>
    </row>
    <row r="11" spans="1:7" ht="15" customHeight="1" x14ac:dyDescent="0.25">
      <c r="A11" s="147"/>
      <c r="B11" s="267"/>
      <c r="C11" s="175" t="s">
        <v>47</v>
      </c>
      <c r="D11" s="146" t="s">
        <v>19</v>
      </c>
      <c r="E11" s="146">
        <v>200</v>
      </c>
      <c r="F11" s="239">
        <v>723.5</v>
      </c>
      <c r="G11" s="239">
        <v>441.9</v>
      </c>
    </row>
    <row r="12" spans="1:7" ht="15" customHeight="1" x14ac:dyDescent="0.25">
      <c r="A12" s="193"/>
      <c r="B12" s="226"/>
      <c r="C12" s="175" t="s">
        <v>47</v>
      </c>
      <c r="D12" s="146" t="s">
        <v>19</v>
      </c>
      <c r="E12" s="146">
        <v>800</v>
      </c>
      <c r="F12" s="240">
        <v>34</v>
      </c>
      <c r="G12" s="240">
        <v>11.3</v>
      </c>
    </row>
    <row r="13" spans="1:7" ht="15.75" hidden="1" customHeight="1" x14ac:dyDescent="0.25">
      <c r="A13" s="390" t="s">
        <v>4</v>
      </c>
      <c r="B13" s="226"/>
      <c r="C13" s="382"/>
      <c r="D13" s="393" t="s">
        <v>50</v>
      </c>
      <c r="E13" s="393"/>
      <c r="F13" s="388">
        <f>F16+F17</f>
        <v>0</v>
      </c>
      <c r="G13" s="237"/>
    </row>
    <row r="14" spans="1:7" ht="15.75" hidden="1" customHeight="1" x14ac:dyDescent="0.25">
      <c r="A14" s="391"/>
      <c r="B14" s="232"/>
      <c r="C14" s="392"/>
      <c r="D14" s="394"/>
      <c r="E14" s="394"/>
      <c r="F14" s="396"/>
      <c r="G14" s="241"/>
    </row>
    <row r="15" spans="1:7" ht="15.75" hidden="1" customHeight="1" x14ac:dyDescent="0.25">
      <c r="A15" s="391"/>
      <c r="B15" s="232"/>
      <c r="C15" s="195"/>
      <c r="D15" s="395"/>
      <c r="E15" s="395"/>
      <c r="F15" s="389"/>
      <c r="G15" s="238"/>
    </row>
    <row r="16" spans="1:7" hidden="1" x14ac:dyDescent="0.25">
      <c r="A16" s="197"/>
      <c r="B16" s="146"/>
      <c r="C16" s="175" t="s">
        <v>47</v>
      </c>
      <c r="D16" s="148" t="s">
        <v>33</v>
      </c>
      <c r="E16" s="148">
        <v>100</v>
      </c>
      <c r="F16" s="239"/>
      <c r="G16" s="239"/>
    </row>
    <row r="17" spans="1:7" hidden="1" x14ac:dyDescent="0.25">
      <c r="A17" s="194"/>
      <c r="B17" s="227"/>
      <c r="C17" s="192" t="s">
        <v>47</v>
      </c>
      <c r="D17" s="148" t="s">
        <v>33</v>
      </c>
      <c r="E17" s="148">
        <v>200</v>
      </c>
      <c r="F17" s="239"/>
      <c r="G17" s="239"/>
    </row>
    <row r="18" spans="1:7" x14ac:dyDescent="0.25">
      <c r="A18" s="198" t="s">
        <v>5</v>
      </c>
      <c r="B18" s="144"/>
      <c r="C18" s="174"/>
      <c r="D18" s="144" t="s">
        <v>20</v>
      </c>
      <c r="E18" s="144"/>
      <c r="F18" s="236">
        <f>F19+F21+F27+F33+F40+F44+F46+F49</f>
        <v>8106.6</v>
      </c>
      <c r="G18" s="236">
        <f>G19+G21+G27+G33+G40+G44+G46+G49</f>
        <v>3677</v>
      </c>
    </row>
    <row r="19" spans="1:7" ht="16.5" customHeight="1" x14ac:dyDescent="0.25">
      <c r="A19" s="204" t="s">
        <v>185</v>
      </c>
      <c r="B19" s="146"/>
      <c r="C19" s="176"/>
      <c r="D19" s="144" t="s">
        <v>200</v>
      </c>
      <c r="E19" s="146"/>
      <c r="F19" s="284">
        <f>F20</f>
        <v>1203.5999999999999</v>
      </c>
      <c r="G19" s="284">
        <f>G20</f>
        <v>557.79999999999995</v>
      </c>
    </row>
    <row r="20" spans="1:7" ht="16.5" customHeight="1" x14ac:dyDescent="0.25">
      <c r="A20" s="289"/>
      <c r="B20" s="281"/>
      <c r="C20" s="176" t="s">
        <v>48</v>
      </c>
      <c r="D20" s="146" t="s">
        <v>21</v>
      </c>
      <c r="E20" s="146">
        <v>100</v>
      </c>
      <c r="F20" s="239">
        <v>1203.5999999999999</v>
      </c>
      <c r="G20" s="239">
        <v>557.79999999999995</v>
      </c>
    </row>
    <row r="21" spans="1:7" ht="15" customHeight="1" x14ac:dyDescent="0.25">
      <c r="A21" s="390" t="s">
        <v>6</v>
      </c>
      <c r="B21" s="226"/>
      <c r="C21" s="382"/>
      <c r="D21" s="384" t="s">
        <v>53</v>
      </c>
      <c r="E21" s="386"/>
      <c r="F21" s="375">
        <f t="shared" ref="F21:G21" si="0">F23+F24+F26+F25</f>
        <v>1813.1</v>
      </c>
      <c r="G21" s="375">
        <f t="shared" si="0"/>
        <v>810.7</v>
      </c>
    </row>
    <row r="22" spans="1:7" ht="1.5" customHeight="1" x14ac:dyDescent="0.25">
      <c r="A22" s="401"/>
      <c r="B22" s="227"/>
      <c r="C22" s="383"/>
      <c r="D22" s="385"/>
      <c r="E22" s="387"/>
      <c r="F22" s="376"/>
      <c r="G22" s="376"/>
    </row>
    <row r="23" spans="1:7" ht="15" customHeight="1" x14ac:dyDescent="0.25">
      <c r="A23" s="203"/>
      <c r="B23" s="268"/>
      <c r="C23" s="225" t="s">
        <v>51</v>
      </c>
      <c r="D23" s="146" t="s">
        <v>22</v>
      </c>
      <c r="E23" s="146">
        <v>100</v>
      </c>
      <c r="F23" s="242">
        <v>1212.0999999999999</v>
      </c>
      <c r="G23" s="242">
        <v>474.8</v>
      </c>
    </row>
    <row r="24" spans="1:7" ht="15" customHeight="1" x14ac:dyDescent="0.25">
      <c r="A24" s="203"/>
      <c r="B24" s="227"/>
      <c r="C24" s="225" t="s">
        <v>51</v>
      </c>
      <c r="D24" s="146" t="s">
        <v>22</v>
      </c>
      <c r="E24" s="146">
        <v>200</v>
      </c>
      <c r="F24" s="242">
        <v>598</v>
      </c>
      <c r="G24" s="242">
        <v>335.9</v>
      </c>
    </row>
    <row r="25" spans="1:7" ht="15" hidden="1" customHeight="1" x14ac:dyDescent="0.25">
      <c r="A25" s="187"/>
      <c r="B25" s="169" t="s">
        <v>177</v>
      </c>
      <c r="C25" s="185" t="s">
        <v>51</v>
      </c>
      <c r="D25" s="186" t="s">
        <v>176</v>
      </c>
      <c r="E25" s="186">
        <v>200</v>
      </c>
      <c r="F25" s="243">
        <v>0</v>
      </c>
      <c r="G25" s="243">
        <v>0</v>
      </c>
    </row>
    <row r="26" spans="1:7" ht="15" customHeight="1" x14ac:dyDescent="0.25">
      <c r="A26" s="194"/>
      <c r="B26" s="227"/>
      <c r="C26" s="225" t="s">
        <v>51</v>
      </c>
      <c r="D26" s="146" t="s">
        <v>22</v>
      </c>
      <c r="E26" s="146">
        <v>800</v>
      </c>
      <c r="F26" s="242">
        <v>3</v>
      </c>
      <c r="G26" s="242">
        <v>0</v>
      </c>
    </row>
    <row r="27" spans="1:7" ht="15" customHeight="1" x14ac:dyDescent="0.25">
      <c r="A27" s="397" t="s">
        <v>7</v>
      </c>
      <c r="B27" s="226"/>
      <c r="C27" s="382"/>
      <c r="D27" s="384" t="s">
        <v>52</v>
      </c>
      <c r="E27" s="386"/>
      <c r="F27" s="375">
        <f>F29+F30+F32+F31</f>
        <v>4518.9000000000005</v>
      </c>
      <c r="G27" s="375">
        <f>G29+G30+G32+G31</f>
        <v>2126</v>
      </c>
    </row>
    <row r="28" spans="1:7" ht="1.5" customHeight="1" x14ac:dyDescent="0.25">
      <c r="A28" s="397"/>
      <c r="B28" s="227"/>
      <c r="C28" s="383"/>
      <c r="D28" s="385"/>
      <c r="E28" s="387"/>
      <c r="F28" s="376"/>
      <c r="G28" s="376"/>
    </row>
    <row r="29" spans="1:7" x14ac:dyDescent="0.25">
      <c r="A29" s="206"/>
      <c r="B29" s="176"/>
      <c r="C29" s="175" t="s">
        <v>54</v>
      </c>
      <c r="D29" s="146" t="s">
        <v>37</v>
      </c>
      <c r="E29" s="146">
        <v>100</v>
      </c>
      <c r="F29" s="242">
        <v>4273.1000000000004</v>
      </c>
      <c r="G29" s="242">
        <v>2081.3000000000002</v>
      </c>
    </row>
    <row r="30" spans="1:7" x14ac:dyDescent="0.25">
      <c r="A30" s="197"/>
      <c r="B30" s="146"/>
      <c r="C30" s="175" t="s">
        <v>54</v>
      </c>
      <c r="D30" s="146" t="s">
        <v>37</v>
      </c>
      <c r="E30" s="146">
        <v>200</v>
      </c>
      <c r="F30" s="242">
        <v>146.80000000000001</v>
      </c>
      <c r="G30" s="242">
        <v>44.7</v>
      </c>
    </row>
    <row r="31" spans="1:7" x14ac:dyDescent="0.25">
      <c r="A31" s="283"/>
      <c r="B31" s="146"/>
      <c r="C31" s="175" t="s">
        <v>54</v>
      </c>
      <c r="D31" s="146" t="s">
        <v>55</v>
      </c>
      <c r="E31" s="146">
        <v>200</v>
      </c>
      <c r="F31" s="242">
        <v>88</v>
      </c>
      <c r="G31" s="242">
        <v>0</v>
      </c>
    </row>
    <row r="32" spans="1:7" x14ac:dyDescent="0.25">
      <c r="A32" s="197"/>
      <c r="B32" s="146"/>
      <c r="C32" s="175" t="s">
        <v>54</v>
      </c>
      <c r="D32" s="146" t="s">
        <v>55</v>
      </c>
      <c r="E32" s="146">
        <v>800</v>
      </c>
      <c r="F32" s="242">
        <v>11</v>
      </c>
      <c r="G32" s="242">
        <v>0</v>
      </c>
    </row>
    <row r="33" spans="1:7" ht="15" customHeight="1" x14ac:dyDescent="0.25">
      <c r="A33" s="397" t="s">
        <v>8</v>
      </c>
      <c r="B33" s="226"/>
      <c r="C33" s="382"/>
      <c r="D33" s="384" t="s">
        <v>56</v>
      </c>
      <c r="E33" s="386"/>
      <c r="F33" s="400">
        <f>F36+F37+F38+F39</f>
        <v>145</v>
      </c>
      <c r="G33" s="388">
        <f>G36+G37+G38+G39</f>
        <v>70</v>
      </c>
    </row>
    <row r="34" spans="1:7" ht="3.75" customHeight="1" x14ac:dyDescent="0.25">
      <c r="A34" s="397"/>
      <c r="B34" s="232"/>
      <c r="C34" s="392"/>
      <c r="D34" s="398"/>
      <c r="E34" s="399"/>
      <c r="F34" s="400"/>
      <c r="G34" s="389"/>
    </row>
    <row r="35" spans="1:7" ht="3" hidden="1" customHeight="1" x14ac:dyDescent="0.25">
      <c r="A35" s="397"/>
      <c r="B35" s="227"/>
      <c r="C35" s="383"/>
      <c r="D35" s="385"/>
      <c r="E35" s="387"/>
      <c r="F35" s="400"/>
      <c r="G35" s="244"/>
    </row>
    <row r="36" spans="1:7" ht="15" customHeight="1" x14ac:dyDescent="0.25">
      <c r="A36" s="193"/>
      <c r="B36" s="226"/>
      <c r="C36" s="191" t="s">
        <v>57</v>
      </c>
      <c r="D36" s="146" t="s">
        <v>23</v>
      </c>
      <c r="E36" s="200">
        <v>800</v>
      </c>
      <c r="F36" s="240">
        <v>1</v>
      </c>
      <c r="G36" s="240">
        <v>0</v>
      </c>
    </row>
    <row r="37" spans="1:7" ht="15" customHeight="1" x14ac:dyDescent="0.25">
      <c r="A37" s="193"/>
      <c r="B37" s="226"/>
      <c r="C37" s="191" t="s">
        <v>58</v>
      </c>
      <c r="D37" s="146" t="s">
        <v>25</v>
      </c>
      <c r="E37" s="200">
        <v>700</v>
      </c>
      <c r="F37" s="240">
        <v>1</v>
      </c>
      <c r="G37" s="240">
        <v>0</v>
      </c>
    </row>
    <row r="38" spans="1:7" ht="15" customHeight="1" x14ac:dyDescent="0.25">
      <c r="A38" s="193"/>
      <c r="B38" s="226"/>
      <c r="C38" s="191" t="s">
        <v>51</v>
      </c>
      <c r="D38" s="146" t="s">
        <v>24</v>
      </c>
      <c r="E38" s="200">
        <v>500</v>
      </c>
      <c r="F38" s="240">
        <v>142</v>
      </c>
      <c r="G38" s="240">
        <v>70</v>
      </c>
    </row>
    <row r="39" spans="1:7" ht="15" customHeight="1" x14ac:dyDescent="0.25">
      <c r="A39" s="193"/>
      <c r="B39" s="226"/>
      <c r="C39" s="191" t="s">
        <v>65</v>
      </c>
      <c r="D39" s="146" t="s">
        <v>24</v>
      </c>
      <c r="E39" s="200">
        <v>500</v>
      </c>
      <c r="F39" s="240">
        <v>1</v>
      </c>
      <c r="G39" s="240">
        <v>0</v>
      </c>
    </row>
    <row r="40" spans="1:7" x14ac:dyDescent="0.25">
      <c r="A40" s="380" t="s">
        <v>17</v>
      </c>
      <c r="B40" s="264"/>
      <c r="C40" s="382"/>
      <c r="D40" s="384" t="s">
        <v>59</v>
      </c>
      <c r="E40" s="386"/>
      <c r="F40" s="388">
        <f>F42+F43</f>
        <v>145</v>
      </c>
      <c r="G40" s="388">
        <f>G42+G43</f>
        <v>9</v>
      </c>
    </row>
    <row r="41" spans="1:7" ht="15.75" customHeight="1" x14ac:dyDescent="0.25">
      <c r="A41" s="381"/>
      <c r="B41" s="265"/>
      <c r="C41" s="383"/>
      <c r="D41" s="385"/>
      <c r="E41" s="387"/>
      <c r="F41" s="389"/>
      <c r="G41" s="389"/>
    </row>
    <row r="42" spans="1:7" x14ac:dyDescent="0.25">
      <c r="A42" s="194"/>
      <c r="B42" s="227"/>
      <c r="C42" s="192" t="s">
        <v>60</v>
      </c>
      <c r="D42" s="146" t="s">
        <v>61</v>
      </c>
      <c r="E42" s="201">
        <v>200</v>
      </c>
      <c r="F42" s="245">
        <v>30</v>
      </c>
      <c r="G42" s="245">
        <v>9</v>
      </c>
    </row>
    <row r="43" spans="1:7" x14ac:dyDescent="0.25">
      <c r="A43" s="194"/>
      <c r="B43" s="227"/>
      <c r="C43" s="192" t="s">
        <v>62</v>
      </c>
      <c r="D43" s="146" t="s">
        <v>26</v>
      </c>
      <c r="E43" s="201">
        <v>200</v>
      </c>
      <c r="F43" s="245">
        <v>115</v>
      </c>
      <c r="G43" s="245">
        <v>0</v>
      </c>
    </row>
    <row r="44" spans="1:7" x14ac:dyDescent="0.25">
      <c r="A44" s="150" t="s">
        <v>9</v>
      </c>
      <c r="B44" s="151"/>
      <c r="C44" s="175"/>
      <c r="D44" s="290" t="s">
        <v>188</v>
      </c>
      <c r="E44" s="151"/>
      <c r="F44" s="244">
        <f>F45</f>
        <v>95</v>
      </c>
      <c r="G44" s="244">
        <f>G45</f>
        <v>40.700000000000003</v>
      </c>
    </row>
    <row r="45" spans="1:7" ht="16.5" customHeight="1" x14ac:dyDescent="0.25">
      <c r="A45" s="197"/>
      <c r="B45" s="146"/>
      <c r="C45" s="175" t="s">
        <v>63</v>
      </c>
      <c r="D45" s="151" t="s">
        <v>27</v>
      </c>
      <c r="E45" s="151">
        <v>300</v>
      </c>
      <c r="F45" s="239">
        <v>95</v>
      </c>
      <c r="G45" s="239">
        <v>40.700000000000003</v>
      </c>
    </row>
    <row r="46" spans="1:7" ht="30.75" customHeight="1" x14ac:dyDescent="0.25">
      <c r="A46" s="197" t="s">
        <v>18</v>
      </c>
      <c r="B46" s="146"/>
      <c r="C46" s="175"/>
      <c r="D46" s="144" t="s">
        <v>67</v>
      </c>
      <c r="E46" s="146"/>
      <c r="F46" s="246">
        <f>F47+F48</f>
        <v>136</v>
      </c>
      <c r="G46" s="246">
        <f>G47+G48</f>
        <v>62.8</v>
      </c>
    </row>
    <row r="47" spans="1:7" ht="15" customHeight="1" x14ac:dyDescent="0.25">
      <c r="A47" s="149"/>
      <c r="B47" s="153" t="s">
        <v>178</v>
      </c>
      <c r="C47" s="291" t="s">
        <v>68</v>
      </c>
      <c r="D47" s="153" t="s">
        <v>28</v>
      </c>
      <c r="E47" s="148">
        <v>100</v>
      </c>
      <c r="F47" s="239">
        <v>122.8</v>
      </c>
      <c r="G47" s="239">
        <v>62.8</v>
      </c>
    </row>
    <row r="48" spans="1:7" ht="15" customHeight="1" x14ac:dyDescent="0.25">
      <c r="A48" s="197"/>
      <c r="B48" s="153" t="s">
        <v>178</v>
      </c>
      <c r="C48" s="291" t="s">
        <v>68</v>
      </c>
      <c r="D48" s="153" t="s">
        <v>28</v>
      </c>
      <c r="E48" s="148">
        <v>200</v>
      </c>
      <c r="F48" s="239">
        <v>13.2</v>
      </c>
      <c r="G48" s="239">
        <v>0</v>
      </c>
    </row>
    <row r="49" spans="1:7" ht="18.75" customHeight="1" x14ac:dyDescent="0.25">
      <c r="A49" s="197" t="s">
        <v>168</v>
      </c>
      <c r="B49" s="226"/>
      <c r="C49" s="177"/>
      <c r="D49" s="285" t="s">
        <v>189</v>
      </c>
      <c r="E49" s="200"/>
      <c r="F49" s="244">
        <f>F50</f>
        <v>50</v>
      </c>
      <c r="G49" s="244">
        <f>G50</f>
        <v>0</v>
      </c>
    </row>
    <row r="50" spans="1:7" ht="18.75" customHeight="1" x14ac:dyDescent="0.25">
      <c r="A50" s="231"/>
      <c r="B50" s="226"/>
      <c r="C50" s="177" t="s">
        <v>65</v>
      </c>
      <c r="D50" s="226" t="s">
        <v>128</v>
      </c>
      <c r="E50" s="226">
        <v>200</v>
      </c>
      <c r="F50" s="239">
        <v>50</v>
      </c>
      <c r="G50" s="239">
        <v>0</v>
      </c>
    </row>
    <row r="51" spans="1:7" ht="15" customHeight="1" x14ac:dyDescent="0.25">
      <c r="A51" s="402" t="s">
        <v>10</v>
      </c>
      <c r="B51" s="228"/>
      <c r="C51" s="403"/>
      <c r="D51" s="384" t="s">
        <v>29</v>
      </c>
      <c r="E51" s="384"/>
      <c r="F51" s="406">
        <f>F54+F61+F67+F74+F79+F84+F94+F81</f>
        <v>3605</v>
      </c>
      <c r="G51" s="247">
        <f>G61+G67+G74+G79+G81+G84</f>
        <v>912.8</v>
      </c>
    </row>
    <row r="52" spans="1:7" ht="0.75" hidden="1" customHeight="1" x14ac:dyDescent="0.25">
      <c r="A52" s="402"/>
      <c r="B52" s="229"/>
      <c r="C52" s="404"/>
      <c r="D52" s="398"/>
      <c r="E52" s="398"/>
      <c r="F52" s="406"/>
      <c r="G52" s="247"/>
    </row>
    <row r="53" spans="1:7" ht="6.75" hidden="1" customHeight="1" x14ac:dyDescent="0.25">
      <c r="A53" s="402"/>
      <c r="B53" s="230"/>
      <c r="C53" s="405"/>
      <c r="D53" s="385"/>
      <c r="E53" s="385"/>
      <c r="F53" s="406"/>
      <c r="G53" s="247"/>
    </row>
    <row r="54" spans="1:7" ht="15.75" hidden="1" customHeight="1" x14ac:dyDescent="0.25">
      <c r="A54" s="390" t="s">
        <v>11</v>
      </c>
      <c r="B54" s="226"/>
      <c r="C54" s="382"/>
      <c r="D54" s="393" t="s">
        <v>71</v>
      </c>
      <c r="E54" s="393"/>
      <c r="F54" s="388">
        <f>F57+F58+F60+F59</f>
        <v>0</v>
      </c>
      <c r="G54" s="237"/>
    </row>
    <row r="55" spans="1:7" ht="15.75" hidden="1" customHeight="1" x14ac:dyDescent="0.25">
      <c r="A55" s="391"/>
      <c r="B55" s="232"/>
      <c r="C55" s="392"/>
      <c r="D55" s="394"/>
      <c r="E55" s="394"/>
      <c r="F55" s="396"/>
      <c r="G55" s="241"/>
    </row>
    <row r="56" spans="1:7" ht="15.75" hidden="1" customHeight="1" x14ac:dyDescent="0.25">
      <c r="A56" s="391"/>
      <c r="B56" s="232"/>
      <c r="C56" s="195"/>
      <c r="D56" s="394"/>
      <c r="E56" s="199"/>
      <c r="F56" s="396"/>
      <c r="G56" s="241"/>
    </row>
    <row r="57" spans="1:7" hidden="1" x14ac:dyDescent="0.25">
      <c r="A57" s="137"/>
      <c r="B57" s="146"/>
      <c r="C57" s="175" t="s">
        <v>72</v>
      </c>
      <c r="D57" s="146" t="s">
        <v>34</v>
      </c>
      <c r="E57" s="146">
        <v>200</v>
      </c>
      <c r="F57" s="239"/>
      <c r="G57" s="239"/>
    </row>
    <row r="58" spans="1:7" hidden="1" x14ac:dyDescent="0.25">
      <c r="A58" s="152"/>
      <c r="B58" s="153"/>
      <c r="C58" s="175" t="s">
        <v>72</v>
      </c>
      <c r="D58" s="153" t="s">
        <v>35</v>
      </c>
      <c r="E58" s="146">
        <v>200</v>
      </c>
      <c r="F58" s="248"/>
      <c r="G58" s="248"/>
    </row>
    <row r="59" spans="1:7" hidden="1" x14ac:dyDescent="0.25">
      <c r="A59" s="196"/>
      <c r="B59" s="224"/>
      <c r="C59" s="175" t="s">
        <v>72</v>
      </c>
      <c r="D59" s="148" t="s">
        <v>35</v>
      </c>
      <c r="E59" s="146">
        <v>200</v>
      </c>
      <c r="F59" s="249"/>
      <c r="G59" s="249"/>
    </row>
    <row r="60" spans="1:7" ht="0.75" hidden="1" customHeight="1" x14ac:dyDescent="0.25">
      <c r="A60" s="154"/>
      <c r="B60" s="155"/>
      <c r="C60" s="191" t="s">
        <v>72</v>
      </c>
      <c r="D60" s="155" t="s">
        <v>132</v>
      </c>
      <c r="E60" s="200">
        <v>200</v>
      </c>
      <c r="F60" s="250"/>
      <c r="G60" s="250"/>
    </row>
    <row r="61" spans="1:7" x14ac:dyDescent="0.25">
      <c r="A61" s="380" t="s">
        <v>169</v>
      </c>
      <c r="B61" s="264"/>
      <c r="C61" s="382"/>
      <c r="D61" s="384" t="s">
        <v>89</v>
      </c>
      <c r="E61" s="386"/>
      <c r="F61" s="375">
        <f>F63+F64+F65+F66</f>
        <v>700.5</v>
      </c>
      <c r="G61" s="375">
        <f>G63+G64+G65+G66</f>
        <v>476.79999999999995</v>
      </c>
    </row>
    <row r="62" spans="1:7" ht="2.25" customHeight="1" x14ac:dyDescent="0.25">
      <c r="A62" s="381"/>
      <c r="B62" s="265"/>
      <c r="C62" s="383"/>
      <c r="D62" s="385"/>
      <c r="E62" s="387"/>
      <c r="F62" s="376"/>
      <c r="G62" s="376"/>
    </row>
    <row r="63" spans="1:7" ht="17.25" customHeight="1" x14ac:dyDescent="0.25">
      <c r="A63" s="279"/>
      <c r="B63" s="286" t="s">
        <v>177</v>
      </c>
      <c r="C63" s="175" t="s">
        <v>74</v>
      </c>
      <c r="D63" s="153" t="s">
        <v>194</v>
      </c>
      <c r="E63" s="146">
        <v>200</v>
      </c>
      <c r="F63" s="287">
        <v>86.1</v>
      </c>
      <c r="G63" s="287">
        <v>86.1</v>
      </c>
    </row>
    <row r="64" spans="1:7" ht="15" customHeight="1" x14ac:dyDescent="0.25">
      <c r="A64" s="206"/>
      <c r="B64" s="146"/>
      <c r="C64" s="175" t="s">
        <v>74</v>
      </c>
      <c r="D64" s="146" t="s">
        <v>30</v>
      </c>
      <c r="E64" s="146">
        <v>200</v>
      </c>
      <c r="F64" s="242">
        <v>461</v>
      </c>
      <c r="G64" s="242">
        <v>382.8</v>
      </c>
    </row>
    <row r="65" spans="1:11" ht="15" customHeight="1" x14ac:dyDescent="0.25">
      <c r="A65" s="206"/>
      <c r="B65" s="153" t="s">
        <v>177</v>
      </c>
      <c r="C65" s="183" t="s">
        <v>74</v>
      </c>
      <c r="D65" s="153" t="s">
        <v>43</v>
      </c>
      <c r="E65" s="148">
        <v>200</v>
      </c>
      <c r="F65" s="243">
        <v>139.5</v>
      </c>
      <c r="G65" s="243">
        <v>7.9</v>
      </c>
    </row>
    <row r="66" spans="1:11" ht="15" customHeight="1" x14ac:dyDescent="0.25">
      <c r="A66" s="207"/>
      <c r="B66" s="226" t="s">
        <v>181</v>
      </c>
      <c r="C66" s="175" t="s">
        <v>74</v>
      </c>
      <c r="D66" s="148" t="s">
        <v>43</v>
      </c>
      <c r="E66" s="146">
        <v>200</v>
      </c>
      <c r="F66" s="243">
        <v>13.9</v>
      </c>
      <c r="G66" s="243">
        <v>0</v>
      </c>
    </row>
    <row r="67" spans="1:11" ht="18.75" customHeight="1" x14ac:dyDescent="0.25">
      <c r="A67" s="193" t="s">
        <v>170</v>
      </c>
      <c r="B67" s="226"/>
      <c r="C67" s="191"/>
      <c r="D67" s="144" t="s">
        <v>73</v>
      </c>
      <c r="E67" s="146"/>
      <c r="F67" s="251">
        <f>F68+F69+F70+F71+F72+F73</f>
        <v>2385.8000000000002</v>
      </c>
      <c r="G67" s="251">
        <f>G68+G69+G70+G71+G72+G73</f>
        <v>207.6</v>
      </c>
      <c r="I67" s="260"/>
      <c r="J67" s="233"/>
      <c r="K67" s="261"/>
    </row>
    <row r="68" spans="1:11" ht="15" customHeight="1" x14ac:dyDescent="0.25">
      <c r="A68" s="139"/>
      <c r="B68" s="155"/>
      <c r="C68" s="177" t="s">
        <v>74</v>
      </c>
      <c r="D68" s="146" t="s">
        <v>195</v>
      </c>
      <c r="E68" s="146">
        <v>200</v>
      </c>
      <c r="F68" s="242">
        <v>0</v>
      </c>
      <c r="G68" s="242">
        <v>0</v>
      </c>
    </row>
    <row r="69" spans="1:11" ht="15" customHeight="1" x14ac:dyDescent="0.25">
      <c r="A69" s="211"/>
      <c r="B69" s="269"/>
      <c r="C69" s="223" t="s">
        <v>74</v>
      </c>
      <c r="D69" s="146" t="s">
        <v>31</v>
      </c>
      <c r="E69" s="146">
        <v>200</v>
      </c>
      <c r="F69" s="239">
        <v>597.1</v>
      </c>
      <c r="G69" s="239">
        <v>207.6</v>
      </c>
    </row>
    <row r="70" spans="1:11" ht="15" customHeight="1" x14ac:dyDescent="0.25">
      <c r="A70" s="288" t="s">
        <v>196</v>
      </c>
      <c r="B70" s="155" t="s">
        <v>177</v>
      </c>
      <c r="C70" s="280" t="s">
        <v>74</v>
      </c>
      <c r="D70" s="153" t="s">
        <v>197</v>
      </c>
      <c r="E70" s="146">
        <v>200</v>
      </c>
      <c r="F70" s="239">
        <v>1545.7</v>
      </c>
      <c r="G70" s="239">
        <v>0</v>
      </c>
    </row>
    <row r="71" spans="1:11" ht="15" customHeight="1" x14ac:dyDescent="0.25">
      <c r="A71" s="288" t="s">
        <v>196</v>
      </c>
      <c r="B71" s="282" t="s">
        <v>181</v>
      </c>
      <c r="C71" s="280" t="s">
        <v>74</v>
      </c>
      <c r="D71" s="146" t="s">
        <v>197</v>
      </c>
      <c r="E71" s="146">
        <v>200</v>
      </c>
      <c r="F71" s="239">
        <v>193</v>
      </c>
      <c r="G71" s="239">
        <v>0</v>
      </c>
    </row>
    <row r="72" spans="1:11" ht="15" customHeight="1" x14ac:dyDescent="0.25">
      <c r="A72" s="288" t="s">
        <v>196</v>
      </c>
      <c r="B72" s="282" t="s">
        <v>182</v>
      </c>
      <c r="C72" s="280" t="s">
        <v>74</v>
      </c>
      <c r="D72" s="146" t="s">
        <v>197</v>
      </c>
      <c r="E72" s="146">
        <v>200</v>
      </c>
      <c r="F72" s="239">
        <v>50</v>
      </c>
      <c r="G72" s="239">
        <v>0</v>
      </c>
    </row>
    <row r="73" spans="1:11" ht="15" hidden="1" customHeight="1" x14ac:dyDescent="0.25">
      <c r="A73" s="210"/>
      <c r="B73" s="226"/>
      <c r="C73" s="191" t="s">
        <v>74</v>
      </c>
      <c r="D73" s="146" t="s">
        <v>136</v>
      </c>
      <c r="E73" s="146">
        <v>200</v>
      </c>
      <c r="F73" s="239">
        <v>0</v>
      </c>
      <c r="G73" s="239">
        <v>0</v>
      </c>
    </row>
    <row r="74" spans="1:11" ht="16.5" customHeight="1" x14ac:dyDescent="0.25">
      <c r="A74" s="197" t="s">
        <v>171</v>
      </c>
      <c r="B74" s="226"/>
      <c r="C74" s="191"/>
      <c r="D74" s="144" t="s">
        <v>113</v>
      </c>
      <c r="E74" s="146"/>
      <c r="F74" s="244">
        <f>F75+F76+F77+F78</f>
        <v>129.5</v>
      </c>
      <c r="G74" s="284">
        <f>G75+G76+G77+G78</f>
        <v>0</v>
      </c>
    </row>
    <row r="75" spans="1:11" ht="15" customHeight="1" x14ac:dyDescent="0.25">
      <c r="A75" s="149"/>
      <c r="B75" s="176"/>
      <c r="C75" s="175" t="s">
        <v>74</v>
      </c>
      <c r="D75" s="146" t="s">
        <v>133</v>
      </c>
      <c r="E75" s="146">
        <v>200</v>
      </c>
      <c r="F75" s="239">
        <v>15</v>
      </c>
      <c r="G75" s="239">
        <v>0</v>
      </c>
    </row>
    <row r="76" spans="1:11" ht="15" customHeight="1" x14ac:dyDescent="0.25">
      <c r="A76" s="149"/>
      <c r="B76" s="182" t="s">
        <v>177</v>
      </c>
      <c r="C76" s="175" t="s">
        <v>74</v>
      </c>
      <c r="D76" s="153" t="s">
        <v>198</v>
      </c>
      <c r="E76" s="146">
        <v>200</v>
      </c>
      <c r="F76" s="239">
        <v>47.7</v>
      </c>
      <c r="G76" s="239">
        <v>0</v>
      </c>
    </row>
    <row r="77" spans="1:11" ht="15" customHeight="1" x14ac:dyDescent="0.25">
      <c r="A77" s="149"/>
      <c r="B77" s="176" t="s">
        <v>181</v>
      </c>
      <c r="C77" s="175" t="s">
        <v>74</v>
      </c>
      <c r="D77" s="146" t="s">
        <v>198</v>
      </c>
      <c r="E77" s="146">
        <v>200</v>
      </c>
      <c r="F77" s="239">
        <v>6.8</v>
      </c>
      <c r="G77" s="239">
        <v>0</v>
      </c>
    </row>
    <row r="78" spans="1:11" ht="15" customHeight="1" x14ac:dyDescent="0.25">
      <c r="A78" s="197"/>
      <c r="B78" s="146"/>
      <c r="C78" s="175" t="s">
        <v>74</v>
      </c>
      <c r="D78" s="146" t="s">
        <v>134</v>
      </c>
      <c r="E78" s="146">
        <v>200</v>
      </c>
      <c r="F78" s="239">
        <v>60</v>
      </c>
      <c r="G78" s="239">
        <v>0</v>
      </c>
    </row>
    <row r="79" spans="1:11" ht="19.5" customHeight="1" x14ac:dyDescent="0.25">
      <c r="A79" s="197" t="s">
        <v>172</v>
      </c>
      <c r="B79" s="146"/>
      <c r="C79" s="176"/>
      <c r="D79" s="144" t="s">
        <v>115</v>
      </c>
      <c r="E79" s="146"/>
      <c r="F79" s="244">
        <f>F80</f>
        <v>40</v>
      </c>
      <c r="G79" s="244">
        <f>G80</f>
        <v>16.899999999999999</v>
      </c>
    </row>
    <row r="80" spans="1:11" ht="19.5" customHeight="1" x14ac:dyDescent="0.25">
      <c r="A80" s="231"/>
      <c r="B80" s="146"/>
      <c r="C80" s="176" t="s">
        <v>74</v>
      </c>
      <c r="D80" s="146" t="s">
        <v>77</v>
      </c>
      <c r="E80" s="146">
        <v>200</v>
      </c>
      <c r="F80" s="239">
        <v>40</v>
      </c>
      <c r="G80" s="239">
        <v>16.899999999999999</v>
      </c>
    </row>
    <row r="81" spans="1:7" ht="23.25" customHeight="1" x14ac:dyDescent="0.25">
      <c r="A81" s="197" t="s">
        <v>173</v>
      </c>
      <c r="B81" s="146"/>
      <c r="C81" s="176"/>
      <c r="D81" s="144" t="s">
        <v>119</v>
      </c>
      <c r="E81" s="146"/>
      <c r="F81" s="244">
        <f>F82+F83</f>
        <v>279.2</v>
      </c>
      <c r="G81" s="284">
        <f>G82+G83</f>
        <v>191.5</v>
      </c>
    </row>
    <row r="82" spans="1:7" x14ac:dyDescent="0.25">
      <c r="A82" s="197"/>
      <c r="B82" s="146"/>
      <c r="C82" s="176" t="s">
        <v>121</v>
      </c>
      <c r="D82" s="146" t="s">
        <v>120</v>
      </c>
      <c r="E82" s="146">
        <v>200</v>
      </c>
      <c r="F82" s="243">
        <v>234.2</v>
      </c>
      <c r="G82" s="243">
        <v>191.5</v>
      </c>
    </row>
    <row r="83" spans="1:7" x14ac:dyDescent="0.25">
      <c r="A83" s="283"/>
      <c r="B83" s="146"/>
      <c r="C83" s="176" t="s">
        <v>121</v>
      </c>
      <c r="D83" s="146" t="s">
        <v>199</v>
      </c>
      <c r="E83" s="146">
        <v>500</v>
      </c>
      <c r="F83" s="243">
        <v>45</v>
      </c>
      <c r="G83" s="243">
        <v>0</v>
      </c>
    </row>
    <row r="84" spans="1:7" ht="18" customHeight="1" x14ac:dyDescent="0.25">
      <c r="A84" s="150" t="s">
        <v>174</v>
      </c>
      <c r="B84" s="151"/>
      <c r="C84" s="175"/>
      <c r="D84" s="144" t="s">
        <v>117</v>
      </c>
      <c r="E84" s="146"/>
      <c r="F84" s="244">
        <f>F85+F86+F87+F93+F88+F89+F90+F91+F92</f>
        <v>70</v>
      </c>
      <c r="G84" s="244">
        <f>G85+G86+G87+G93+G88+G89+G90+G91+G92</f>
        <v>20</v>
      </c>
    </row>
    <row r="85" spans="1:7" hidden="1" x14ac:dyDescent="0.25">
      <c r="A85" s="213"/>
      <c r="B85" s="153" t="s">
        <v>177</v>
      </c>
      <c r="C85" s="222" t="s">
        <v>65</v>
      </c>
      <c r="D85" s="208" t="s">
        <v>183</v>
      </c>
      <c r="E85" s="208">
        <v>200</v>
      </c>
      <c r="F85" s="243">
        <v>0</v>
      </c>
      <c r="G85" s="243"/>
    </row>
    <row r="86" spans="1:7" hidden="1" x14ac:dyDescent="0.25">
      <c r="A86" s="213"/>
      <c r="B86" s="266"/>
      <c r="C86" s="205" t="s">
        <v>65</v>
      </c>
      <c r="D86" s="209" t="s">
        <v>163</v>
      </c>
      <c r="E86" s="202">
        <v>200</v>
      </c>
      <c r="F86" s="239"/>
      <c r="G86" s="239"/>
    </row>
    <row r="87" spans="1:7" hidden="1" x14ac:dyDescent="0.25">
      <c r="A87" s="213"/>
      <c r="B87" s="148" t="s">
        <v>181</v>
      </c>
      <c r="C87" s="205" t="s">
        <v>65</v>
      </c>
      <c r="D87" s="209" t="s">
        <v>183</v>
      </c>
      <c r="E87" s="202">
        <v>200</v>
      </c>
      <c r="F87" s="239">
        <v>0</v>
      </c>
      <c r="G87" s="239"/>
    </row>
    <row r="88" spans="1:7" hidden="1" x14ac:dyDescent="0.25">
      <c r="A88" s="213"/>
      <c r="B88" s="148" t="s">
        <v>182</v>
      </c>
      <c r="C88" s="205" t="s">
        <v>65</v>
      </c>
      <c r="D88" s="209" t="s">
        <v>183</v>
      </c>
      <c r="E88" s="202">
        <v>200</v>
      </c>
      <c r="F88" s="239">
        <v>0</v>
      </c>
      <c r="G88" s="239"/>
    </row>
    <row r="89" spans="1:7" hidden="1" x14ac:dyDescent="0.25">
      <c r="A89" s="214" t="s">
        <v>184</v>
      </c>
      <c r="B89" s="153" t="s">
        <v>177</v>
      </c>
      <c r="C89" s="175" t="s">
        <v>74</v>
      </c>
      <c r="D89" s="153" t="s">
        <v>183</v>
      </c>
      <c r="E89" s="146">
        <v>200</v>
      </c>
      <c r="F89" s="239">
        <v>0</v>
      </c>
      <c r="G89" s="239">
        <v>0</v>
      </c>
    </row>
    <row r="90" spans="1:7" hidden="1" x14ac:dyDescent="0.25">
      <c r="A90" s="214" t="s">
        <v>184</v>
      </c>
      <c r="B90" s="148" t="s">
        <v>181</v>
      </c>
      <c r="C90" s="175" t="s">
        <v>74</v>
      </c>
      <c r="D90" s="148" t="s">
        <v>183</v>
      </c>
      <c r="E90" s="146">
        <v>200</v>
      </c>
      <c r="F90" s="239">
        <v>0</v>
      </c>
      <c r="G90" s="239">
        <v>0</v>
      </c>
    </row>
    <row r="91" spans="1:7" hidden="1" x14ac:dyDescent="0.25">
      <c r="A91" s="214" t="s">
        <v>184</v>
      </c>
      <c r="B91" s="148" t="s">
        <v>182</v>
      </c>
      <c r="C91" s="175" t="s">
        <v>74</v>
      </c>
      <c r="D91" s="148" t="s">
        <v>183</v>
      </c>
      <c r="E91" s="146">
        <v>200</v>
      </c>
      <c r="F91" s="239">
        <v>0</v>
      </c>
      <c r="G91" s="239">
        <v>0</v>
      </c>
    </row>
    <row r="92" spans="1:7" hidden="1" x14ac:dyDescent="0.25">
      <c r="A92" s="212"/>
      <c r="B92" s="148"/>
      <c r="C92" s="175" t="s">
        <v>74</v>
      </c>
      <c r="D92" s="148" t="s">
        <v>162</v>
      </c>
      <c r="E92" s="146">
        <v>200</v>
      </c>
      <c r="F92" s="239">
        <v>0</v>
      </c>
      <c r="G92" s="239">
        <v>0</v>
      </c>
    </row>
    <row r="93" spans="1:7" ht="15" customHeight="1" x14ac:dyDescent="0.25">
      <c r="A93" s="212"/>
      <c r="B93" s="266"/>
      <c r="C93" s="175" t="s">
        <v>65</v>
      </c>
      <c r="D93" s="146" t="s">
        <v>162</v>
      </c>
      <c r="E93" s="146">
        <v>200</v>
      </c>
      <c r="F93" s="239">
        <v>70</v>
      </c>
      <c r="G93" s="239">
        <v>20</v>
      </c>
    </row>
    <row r="94" spans="1:7" ht="15.75" hidden="1" customHeight="1" x14ac:dyDescent="0.25">
      <c r="A94" s="150" t="s">
        <v>175</v>
      </c>
      <c r="B94" s="151"/>
      <c r="C94" s="175"/>
      <c r="D94" s="148" t="s">
        <v>129</v>
      </c>
      <c r="E94" s="148"/>
      <c r="F94" s="244">
        <f>F95</f>
        <v>0</v>
      </c>
      <c r="G94" s="244"/>
    </row>
    <row r="95" spans="1:7" hidden="1" x14ac:dyDescent="0.25">
      <c r="A95" s="197"/>
      <c r="B95" s="146"/>
      <c r="C95" s="175" t="s">
        <v>65</v>
      </c>
      <c r="D95" s="148" t="s">
        <v>130</v>
      </c>
      <c r="E95" s="148">
        <v>200</v>
      </c>
      <c r="F95" s="239"/>
      <c r="G95" s="239"/>
    </row>
    <row r="96" spans="1:7" ht="64.5" hidden="1" customHeight="1" x14ac:dyDescent="0.25">
      <c r="A96" s="156" t="s">
        <v>160</v>
      </c>
      <c r="B96" s="270"/>
      <c r="C96" s="178" t="s">
        <v>65</v>
      </c>
      <c r="D96" s="157" t="s">
        <v>159</v>
      </c>
      <c r="E96" s="157">
        <v>500</v>
      </c>
      <c r="F96" s="252"/>
      <c r="G96" s="252"/>
    </row>
    <row r="97" spans="1:7" ht="49.5" customHeight="1" x14ac:dyDescent="0.25">
      <c r="A97" s="158" t="s">
        <v>161</v>
      </c>
      <c r="B97" s="271"/>
      <c r="C97" s="179"/>
      <c r="D97" s="159" t="s">
        <v>127</v>
      </c>
      <c r="E97" s="216"/>
      <c r="F97" s="253">
        <f>F98</f>
        <v>15</v>
      </c>
      <c r="G97" s="253">
        <f>G98</f>
        <v>0</v>
      </c>
    </row>
    <row r="98" spans="1:7" ht="31.5" x14ac:dyDescent="0.25">
      <c r="A98" s="160" t="s">
        <v>126</v>
      </c>
      <c r="B98" s="272"/>
      <c r="C98" s="179" t="s">
        <v>65</v>
      </c>
      <c r="D98" s="161" t="s">
        <v>125</v>
      </c>
      <c r="E98" s="217">
        <v>200</v>
      </c>
      <c r="F98" s="239">
        <v>15</v>
      </c>
      <c r="G98" s="239">
        <v>0</v>
      </c>
    </row>
    <row r="99" spans="1:7" ht="15" customHeight="1" x14ac:dyDescent="0.25">
      <c r="A99" s="162"/>
      <c r="B99" s="273"/>
      <c r="C99" s="180"/>
      <c r="D99" s="159"/>
      <c r="E99" s="157"/>
      <c r="F99" s="252"/>
      <c r="G99" s="252"/>
    </row>
    <row r="100" spans="1:7" ht="16.5" customHeight="1" x14ac:dyDescent="0.25">
      <c r="A100" s="158" t="s">
        <v>164</v>
      </c>
      <c r="B100" s="274"/>
      <c r="C100" s="181"/>
      <c r="D100" s="163" t="s">
        <v>165</v>
      </c>
      <c r="E100" s="157"/>
      <c r="F100" s="236">
        <f t="shared" ref="F100:G100" si="1">F101+F102+F103</f>
        <v>6788.9</v>
      </c>
      <c r="G100" s="236">
        <f t="shared" si="1"/>
        <v>904.3</v>
      </c>
    </row>
    <row r="101" spans="1:7" ht="45" customHeight="1" x14ac:dyDescent="0.25">
      <c r="A101" s="138" t="s">
        <v>180</v>
      </c>
      <c r="B101" s="262"/>
      <c r="C101" s="181" t="s">
        <v>72</v>
      </c>
      <c r="D101" s="164" t="s">
        <v>166</v>
      </c>
      <c r="E101" s="218">
        <v>200</v>
      </c>
      <c r="F101" s="239">
        <v>1282.4000000000001</v>
      </c>
      <c r="G101" s="239">
        <v>904.3</v>
      </c>
    </row>
    <row r="102" spans="1:7" ht="15" customHeight="1" x14ac:dyDescent="0.25">
      <c r="A102" s="165"/>
      <c r="B102" s="170" t="s">
        <v>177</v>
      </c>
      <c r="C102" s="183" t="s">
        <v>72</v>
      </c>
      <c r="D102" s="171" t="s">
        <v>167</v>
      </c>
      <c r="E102" s="219">
        <v>200</v>
      </c>
      <c r="F102" s="243">
        <v>5500.9</v>
      </c>
      <c r="G102" s="243">
        <v>0</v>
      </c>
    </row>
    <row r="103" spans="1:7" ht="15" customHeight="1" x14ac:dyDescent="0.25">
      <c r="A103" s="165"/>
      <c r="B103" s="275" t="s">
        <v>181</v>
      </c>
      <c r="C103" s="183" t="s">
        <v>72</v>
      </c>
      <c r="D103" s="166" t="s">
        <v>167</v>
      </c>
      <c r="E103" s="219">
        <v>200</v>
      </c>
      <c r="F103" s="239">
        <v>5.6</v>
      </c>
      <c r="G103" s="239">
        <v>0</v>
      </c>
    </row>
    <row r="104" spans="1:7" ht="23.25" customHeight="1" x14ac:dyDescent="0.25">
      <c r="A104" s="162" t="s">
        <v>131</v>
      </c>
      <c r="B104" s="273"/>
      <c r="C104" s="178" t="s">
        <v>82</v>
      </c>
      <c r="D104" s="159" t="s">
        <v>103</v>
      </c>
      <c r="E104" s="157">
        <v>200</v>
      </c>
      <c r="F104" s="252"/>
      <c r="G104" s="252"/>
    </row>
    <row r="105" spans="1:7" x14ac:dyDescent="0.25">
      <c r="A105" s="143" t="s">
        <v>179</v>
      </c>
      <c r="B105" s="263"/>
      <c r="C105" s="174"/>
      <c r="D105" s="144"/>
      <c r="E105" s="144"/>
      <c r="F105" s="236">
        <f>F7+F18+F51+F96+F97+F100+F104</f>
        <v>22278.300000000003</v>
      </c>
      <c r="G105" s="236">
        <f>G7+G18+G51+G96+G97+G100+G104</f>
        <v>7129.8</v>
      </c>
    </row>
    <row r="106" spans="1:7" hidden="1" x14ac:dyDescent="0.25">
      <c r="A106" s="188"/>
      <c r="B106" s="276"/>
      <c r="C106" s="189"/>
      <c r="D106" s="190"/>
      <c r="E106" s="220"/>
      <c r="F106" s="254"/>
      <c r="G106" s="254"/>
    </row>
    <row r="107" spans="1:7" x14ac:dyDescent="0.25">
      <c r="D107" s="167"/>
      <c r="E107" s="221"/>
      <c r="F107" s="255"/>
      <c r="G107" s="255"/>
    </row>
    <row r="108" spans="1:7" x14ac:dyDescent="0.25">
      <c r="D108" s="167"/>
      <c r="E108" s="221"/>
      <c r="F108" s="256"/>
      <c r="G108" s="256"/>
    </row>
    <row r="109" spans="1:7" x14ac:dyDescent="0.25">
      <c r="A109" s="278" t="s">
        <v>193</v>
      </c>
      <c r="D109" s="167"/>
      <c r="F109" s="257"/>
      <c r="G109" s="257"/>
    </row>
    <row r="110" spans="1:7" x14ac:dyDescent="0.25">
      <c r="D110" s="167"/>
      <c r="F110" s="257"/>
      <c r="G110" s="257"/>
    </row>
    <row r="111" spans="1:7" x14ac:dyDescent="0.25">
      <c r="D111" s="167"/>
      <c r="F111" s="257"/>
      <c r="G111" s="257"/>
    </row>
    <row r="112" spans="1:7" x14ac:dyDescent="0.25">
      <c r="F112" s="258"/>
      <c r="G112" s="258"/>
    </row>
    <row r="113" spans="1:7" x14ac:dyDescent="0.25">
      <c r="F113" s="258"/>
      <c r="G113" s="258"/>
    </row>
    <row r="114" spans="1:7" x14ac:dyDescent="0.25">
      <c r="F114" s="258"/>
      <c r="G114" s="258"/>
    </row>
    <row r="116" spans="1:7" x14ac:dyDescent="0.25">
      <c r="A116" s="168"/>
      <c r="B116" s="277"/>
    </row>
  </sheetData>
  <mergeCells count="55">
    <mergeCell ref="G61:G62"/>
    <mergeCell ref="A61:A62"/>
    <mergeCell ref="C61:C62"/>
    <mergeCell ref="D61:D62"/>
    <mergeCell ref="E61:E62"/>
    <mergeCell ref="F61:F62"/>
    <mergeCell ref="A51:A53"/>
    <mergeCell ref="C51:C53"/>
    <mergeCell ref="D51:D53"/>
    <mergeCell ref="E51:E53"/>
    <mergeCell ref="F51:F53"/>
    <mergeCell ref="A54:A56"/>
    <mergeCell ref="C54:C55"/>
    <mergeCell ref="D54:D56"/>
    <mergeCell ref="E54:E55"/>
    <mergeCell ref="F54:F56"/>
    <mergeCell ref="G21:G22"/>
    <mergeCell ref="A40:A41"/>
    <mergeCell ref="C40:C41"/>
    <mergeCell ref="D40:D41"/>
    <mergeCell ref="E40:E41"/>
    <mergeCell ref="F40:F41"/>
    <mergeCell ref="A33:A35"/>
    <mergeCell ref="C33:C35"/>
    <mergeCell ref="D33:D35"/>
    <mergeCell ref="E33:E35"/>
    <mergeCell ref="F33:F35"/>
    <mergeCell ref="G33:G34"/>
    <mergeCell ref="G40:G41"/>
    <mergeCell ref="A21:A22"/>
    <mergeCell ref="C21:C22"/>
    <mergeCell ref="D21:D22"/>
    <mergeCell ref="E21:E22"/>
    <mergeCell ref="F21:F22"/>
    <mergeCell ref="A27:A28"/>
    <mergeCell ref="C27:C28"/>
    <mergeCell ref="D27:D28"/>
    <mergeCell ref="E27:E28"/>
    <mergeCell ref="F27:F28"/>
    <mergeCell ref="G27:G28"/>
    <mergeCell ref="A2:G2"/>
    <mergeCell ref="A3:G3"/>
    <mergeCell ref="A4:G4"/>
    <mergeCell ref="A5:G5"/>
    <mergeCell ref="A8:A9"/>
    <mergeCell ref="C8:C9"/>
    <mergeCell ref="D8:D9"/>
    <mergeCell ref="E8:E9"/>
    <mergeCell ref="F8:F9"/>
    <mergeCell ref="G8:G9"/>
    <mergeCell ref="A13:A15"/>
    <mergeCell ref="C13:C14"/>
    <mergeCell ref="D13:D15"/>
    <mergeCell ref="E13:E15"/>
    <mergeCell ref="F13:F15"/>
  </mergeCells>
  <pageMargins left="0.70866141732283472" right="0.11811023622047245" top="0.35433070866141736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Бодеевское сп</vt:lpstr>
      <vt:lpstr>Дракино</vt:lpstr>
      <vt:lpstr>Ковалевское</vt:lpstr>
      <vt:lpstr>Старохворостанское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Пользователь Windows</cp:lastModifiedBy>
  <cp:lastPrinted>2023-04-12T06:24:17Z</cp:lastPrinted>
  <dcterms:created xsi:type="dcterms:W3CDTF">2015-03-06T04:53:28Z</dcterms:created>
  <dcterms:modified xsi:type="dcterms:W3CDTF">2024-07-08T09:49:17Z</dcterms:modified>
</cp:coreProperties>
</file>