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 2022 год\ОТЧЕТ  ЮРИСТУ  2022  год\ОКТЯБРЬ\"/>
    </mc:Choice>
  </mc:AlternateContent>
  <bookViews>
    <workbookView xWindow="120" yWindow="30" windowWidth="19320" windowHeight="7485" firstSheet="3" activeTab="3"/>
  </bookViews>
  <sheets>
    <sheet name="Бодеевское сп" sheetId="1" r:id="rId1"/>
    <sheet name="Дракино" sheetId="2" r:id="rId2"/>
    <sheet name="Ковалевское" sheetId="3" r:id="rId3"/>
    <sheet name="Старохворостанское" sheetId="8" r:id="rId4"/>
  </sheets>
  <definedNames>
    <definedName name="_xlnm.Print_Area" localSheetId="3">Старохворостанское!$A$1:$G$92</definedName>
  </definedNames>
  <calcPr calcId="162913" refMode="R1C1"/>
</workbook>
</file>

<file path=xl/calcChain.xml><?xml version="1.0" encoding="utf-8"?>
<calcChain xmlns="http://schemas.openxmlformats.org/spreadsheetml/2006/main">
  <c r="G62" i="8" l="1"/>
  <c r="F62" i="8"/>
  <c r="G70" i="8"/>
  <c r="G84" i="8"/>
  <c r="F84" i="8"/>
  <c r="F19" i="8"/>
  <c r="G19" i="8"/>
  <c r="G30" i="8"/>
  <c r="F30" i="8"/>
  <c r="F70" i="8" l="1"/>
  <c r="G81" i="8"/>
  <c r="G78" i="8"/>
  <c r="G72" i="8"/>
  <c r="G66" i="8"/>
  <c r="G57" i="8"/>
  <c r="G50" i="8"/>
  <c r="G43" i="8"/>
  <c r="G37" i="8"/>
  <c r="G25" i="8"/>
  <c r="G12" i="8"/>
  <c r="G7" i="8"/>
  <c r="E52" i="2"/>
  <c r="E46" i="2"/>
  <c r="E23" i="2"/>
  <c r="F57" i="8"/>
  <c r="F50" i="8"/>
  <c r="E24" i="3"/>
  <c r="E54" i="3"/>
  <c r="E48" i="3"/>
  <c r="E36" i="3"/>
  <c r="G47" i="8" l="1"/>
  <c r="G17" i="8"/>
  <c r="G6" i="8"/>
  <c r="E6" i="3"/>
  <c r="E57" i="2"/>
  <c r="G89" i="8" l="1"/>
  <c r="F72" i="8"/>
  <c r="F81" i="8" l="1"/>
  <c r="F66" i="8"/>
  <c r="F78" i="8"/>
  <c r="F43" i="8"/>
  <c r="F37" i="8"/>
  <c r="F25" i="8"/>
  <c r="F12" i="8"/>
  <c r="F7" i="8"/>
  <c r="E76" i="2"/>
  <c r="F47" i="8" l="1"/>
  <c r="F17" i="8"/>
  <c r="F6" i="8"/>
  <c r="F89" i="8" l="1"/>
  <c r="E74" i="3"/>
  <c r="E70" i="3"/>
  <c r="E68" i="3"/>
  <c r="E66" i="3"/>
  <c r="E64" i="3"/>
  <c r="E61" i="3"/>
  <c r="E59" i="3"/>
  <c r="E43" i="3"/>
  <c r="E30" i="3"/>
  <c r="E19" i="3"/>
  <c r="E12" i="3"/>
  <c r="E70" i="2"/>
  <c r="E74" i="2"/>
  <c r="E41" i="2"/>
  <c r="E35" i="2"/>
  <c r="E29" i="2"/>
  <c r="E18" i="2"/>
  <c r="E11" i="2"/>
  <c r="E6" i="2"/>
  <c r="E51" i="1"/>
  <c r="E46" i="1"/>
  <c r="E6" i="1"/>
  <c r="E11" i="1"/>
  <c r="E40" i="1"/>
  <c r="E34" i="1"/>
  <c r="E28" i="1"/>
  <c r="E23" i="1"/>
  <c r="E18" i="1"/>
  <c r="E60" i="1"/>
  <c r="E16" i="2" l="1"/>
  <c r="E17" i="3"/>
  <c r="E44" i="1"/>
  <c r="E44" i="2"/>
  <c r="E46" i="3"/>
  <c r="E5" i="3"/>
  <c r="E5" i="2"/>
  <c r="E5" i="1"/>
  <c r="E16" i="1"/>
  <c r="E79" i="2" l="1"/>
  <c r="E63" i="1"/>
  <c r="E76" i="3"/>
</calcChain>
</file>

<file path=xl/sharedStrings.xml><?xml version="1.0" encoding="utf-8"?>
<sst xmlns="http://schemas.openxmlformats.org/spreadsheetml/2006/main" count="555" uniqueCount="188">
  <si>
    <t>Наименование программы</t>
  </si>
  <si>
    <t>План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</si>
  <si>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</si>
  <si>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</si>
  <si>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1.2.Подпрограмма «Организация библиотечного обслуживания населения»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</si>
  <si>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</si>
  <si>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</si>
  <si>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2.3.Подпрограмма  «Обеспечение реализации Муниципальной Программы»</t>
  </si>
  <si>
    <t>2.4.Подпрограмма «Повышение устойчивости бюджета поселения»</t>
  </si>
  <si>
    <t>2.6.Подпрограмма  «Социальная поддержка граждан»</t>
  </si>
  <si>
    <t>3. Муниципальная Программа «Развитие территории поселения»</t>
  </si>
  <si>
    <t>3.1.Подпрограмма  «Ремонт и содержание муниципальных дорог»</t>
  </si>
  <si>
    <t>3.2.Подпрограмма  «Развитие сети уличного освещения»</t>
  </si>
  <si>
    <t>3.3.Подпрограмма «Благоустройство территории поселения»</t>
  </si>
  <si>
    <t xml:space="preserve">3.4.Подпрограмма «Содержание мест захоронения и ремонт военно-мемориальных объектов»  </t>
  </si>
  <si>
    <t>В С Е Г О</t>
  </si>
  <si>
    <t>ЦСР</t>
  </si>
  <si>
    <t>2.5.Подпрограмма   «Защита населения и территории поселения от чрезвычайных ситуаций и обеспечение первичных мер пожарной безопасности»</t>
  </si>
  <si>
    <t>2.8.Подпрограмма  «Финансовое обеспечение  муниципальных образований Воронежской области для исполнения переданных полномочий»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</si>
  <si>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</si>
  <si>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</si>
  <si>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</si>
  <si>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</si>
  <si>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</si>
  <si>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</si>
  <si>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</si>
  <si>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16 5 02 91430</t>
  </si>
  <si>
    <t>16 6 01 90470</t>
  </si>
  <si>
    <t>16 8 01 51180</t>
  </si>
  <si>
    <t>19 0 00 00000</t>
  </si>
  <si>
    <t>19 2 01 90670</t>
  </si>
  <si>
    <t>19 3 01 90800</t>
  </si>
  <si>
    <t>11 0 00 00000</t>
  </si>
  <si>
    <t>11 2 01 85190</t>
  </si>
  <si>
    <t>19 1 01 81290</t>
  </si>
  <si>
    <t>19 1 01 S8850</t>
  </si>
  <si>
    <t>2.1. Подпрограмма «Функционирование высшего должностного лица местной администрации»</t>
  </si>
  <si>
    <t>16 3 01 00590</t>
  </si>
  <si>
    <t>4. Муниципальная Программа «Развитие и поддержка малого и среднего предпринимательства»</t>
  </si>
  <si>
    <t>4.1.Подпрограмма               «Развитие и поддержка малого и среднего предпринимательства»»</t>
  </si>
  <si>
    <t>04 1 01 90380</t>
  </si>
  <si>
    <t>04 0 00 00000</t>
  </si>
  <si>
    <t>5. Непрограммные расходы органов местного самоуправления</t>
  </si>
  <si>
    <t>19 2 01 S8670</t>
  </si>
  <si>
    <t>Рз Пр</t>
  </si>
  <si>
    <t>Вр</t>
  </si>
  <si>
    <t>Муниципальные программы  Бодеевского</t>
  </si>
  <si>
    <t>0801</t>
  </si>
  <si>
    <t>0102</t>
  </si>
  <si>
    <t>11 1 01 00000</t>
  </si>
  <si>
    <t>11 2 01 00000</t>
  </si>
  <si>
    <t>0104</t>
  </si>
  <si>
    <t>16 3 00 00000</t>
  </si>
  <si>
    <t>16 2 00 00000</t>
  </si>
  <si>
    <t>0113</t>
  </si>
  <si>
    <t>16 3 02 90200</t>
  </si>
  <si>
    <t>16 4 00 00000</t>
  </si>
  <si>
    <t>0111</t>
  </si>
  <si>
    <t>1301</t>
  </si>
  <si>
    <t>16 5 00 00000</t>
  </si>
  <si>
    <t>0309</t>
  </si>
  <si>
    <t>16 5 0191430</t>
  </si>
  <si>
    <t>0314</t>
  </si>
  <si>
    <t>1001</t>
  </si>
  <si>
    <t xml:space="preserve">2.7.Подпрограмма «Развитие градостроительной деятельности  поселения» </t>
  </si>
  <si>
    <t>0412</t>
  </si>
  <si>
    <t>16 7 01 90850</t>
  </si>
  <si>
    <t>16 8 00 00000</t>
  </si>
  <si>
    <t>0203</t>
  </si>
  <si>
    <t>2.9.Подпрограмма   «Обеспечение условий для развития на территории поселения физической культуры и массового спорта»</t>
  </si>
  <si>
    <t>16 9 01 90410</t>
  </si>
  <si>
    <t>19 1 00 00000</t>
  </si>
  <si>
    <t>0409</t>
  </si>
  <si>
    <t>19 3 00 00000</t>
  </si>
  <si>
    <t>0503</t>
  </si>
  <si>
    <t>19 4 01 90600</t>
  </si>
  <si>
    <t>3.5. Подпрограмма "Повышение энергетической эффективности и сокращение энергетических издержек в учреждениях поселения"</t>
  </si>
  <si>
    <t>19 5 01 91220</t>
  </si>
  <si>
    <t xml:space="preserve">3.6. Подпрограмма      «Озеленение территории поселения»  </t>
  </si>
  <si>
    <t>19 6 01 90700</t>
  </si>
  <si>
    <t>19 7 01 88690</t>
  </si>
  <si>
    <t xml:space="preserve">3.7.Подпрограмма «Осуществление муниципального земельного контроля  в границах поселения» </t>
  </si>
  <si>
    <t>0107</t>
  </si>
  <si>
    <t xml:space="preserve"> сельского поселения 2020 год</t>
  </si>
  <si>
    <t>Муниципальные программы  Дракинского</t>
  </si>
  <si>
    <t>16 3 01 90200</t>
  </si>
  <si>
    <t>2.7.Подпрограмма «Обеспечение условий для развития на территории поселения физической культуры и массового спорта»</t>
  </si>
  <si>
    <t>1101</t>
  </si>
  <si>
    <t>16 7 01 90410</t>
  </si>
  <si>
    <t>19 2 00 00000</t>
  </si>
  <si>
    <t>19 3 02 S8380</t>
  </si>
  <si>
    <t>19 3 03 S8070</t>
  </si>
  <si>
    <t>19 4 02 90600</t>
  </si>
  <si>
    <t xml:space="preserve">3.5. Подпрограмма «Озеленение территории поселения» </t>
  </si>
  <si>
    <t>19 5 01 90700</t>
  </si>
  <si>
    <t xml:space="preserve">3.6. Подпрограмма    "Энергоэффективность и развитие энергетики в Дракинском сельском поселении"  </t>
  </si>
  <si>
    <t>19 6 01 91220</t>
  </si>
  <si>
    <t>19 7 01 90850</t>
  </si>
  <si>
    <t xml:space="preserve">3.8.Подпрограмма «Осуществление муниципального земельного контроля  в границах поселения» </t>
  </si>
  <si>
    <t>19 8 01 88690</t>
  </si>
  <si>
    <t>3.9.Подпрограмма "Благоустройство мест массового отдыха"</t>
  </si>
  <si>
    <t>19 9 01 00000</t>
  </si>
  <si>
    <t>19 9 01 S8070</t>
  </si>
  <si>
    <t>99 1 01 92070</t>
  </si>
  <si>
    <t>Муниципальные программы  Ковалевского</t>
  </si>
  <si>
    <t>0310</t>
  </si>
  <si>
    <t>16 5 01 91440</t>
  </si>
  <si>
    <t>16 5 01 91430</t>
  </si>
  <si>
    <t>2.6.Подпрограмма  «Обеспечение условий для развития на территории поселения физической культуры и массового спорта»</t>
  </si>
  <si>
    <t>16 6 01 90410</t>
  </si>
  <si>
    <t>2.7.Подпрограмма  «Финансовое обеспечение  муниципальных образований Воронежской области для исполнения переданных полномочий»</t>
  </si>
  <si>
    <t>16 7 01 51180</t>
  </si>
  <si>
    <t>16 7 00 00000</t>
  </si>
  <si>
    <t>19 4 00 00000</t>
  </si>
  <si>
    <t xml:space="preserve">3.5. Подпрограмма «Озеленение территории поселения»  </t>
  </si>
  <si>
    <t>19 5 00 00000</t>
  </si>
  <si>
    <t xml:space="preserve">3.6. Подпрограмма      «Повышение энергетической эффективности и сокращениеэнергитических издержек в учреждениях  поселения»  </t>
  </si>
  <si>
    <t>19 6 00 00000</t>
  </si>
  <si>
    <t xml:space="preserve">3.7.Подпрограмма «Реконструкция,ремонт сетей и объектов водоснабжения» </t>
  </si>
  <si>
    <t>19 7 00 00000</t>
  </si>
  <si>
    <t>19 7 01 90500</t>
  </si>
  <si>
    <t>0502</t>
  </si>
  <si>
    <t xml:space="preserve">3.8.Подпрограмма «Развитие градостроительной деятельности поселения» </t>
  </si>
  <si>
    <t>19 8 00 00000</t>
  </si>
  <si>
    <t>19 8 01 90850</t>
  </si>
  <si>
    <t>05 1 01 90390</t>
  </si>
  <si>
    <t>5.1 Мероприятия по повышение эффективности использования и охраны земель на территории поселения</t>
  </si>
  <si>
    <t>05 0 00 00000</t>
  </si>
  <si>
    <t>16 9 01 90850</t>
  </si>
  <si>
    <t>19 9 00 00000</t>
  </si>
  <si>
    <t>19 9 0188690</t>
  </si>
  <si>
    <t xml:space="preserve"> Непрограммные расходы органов местного самоуправления</t>
  </si>
  <si>
    <t>19 1 01 S8870</t>
  </si>
  <si>
    <t>19 4 01  90530</t>
  </si>
  <si>
    <t>19 4 02  90600</t>
  </si>
  <si>
    <t>5. Муниципальная программа «Использование  и охрана земель на территории  Дракинского сельского поселения»</t>
  </si>
  <si>
    <t>19 3 02 90700</t>
  </si>
  <si>
    <t>4.1 Мероприятия по повышение эффективности использования и охраны земель на территории поселения</t>
  </si>
  <si>
    <t>уличное освещ.</t>
  </si>
  <si>
    <t>4. Муниципальная программа «Использование  и охрана земель на территории Ковалевского  сельского поселения»</t>
  </si>
  <si>
    <t>19 3 01 S8510</t>
  </si>
  <si>
    <t>гранд область 100</t>
  </si>
  <si>
    <t>лампочки 100</t>
  </si>
  <si>
    <r>
      <t xml:space="preserve">3.7.Подпрограмма «Развитие градостроительной деятельности поселения»                      </t>
    </r>
    <r>
      <rPr>
        <sz val="10"/>
        <color rgb="FF7030A0"/>
        <rFont val="Times New Roman"/>
        <family val="1"/>
        <charset val="204"/>
      </rPr>
      <t xml:space="preserve"> межевание 61</t>
    </r>
  </si>
  <si>
    <r>
      <t xml:space="preserve">5.1 Мероприятия по повышение эффективности использования и охраны земель на территории поселения            </t>
    </r>
    <r>
      <rPr>
        <sz val="10"/>
        <color rgb="FF7030A0"/>
        <rFont val="Times New Roman"/>
        <family val="1"/>
        <charset val="204"/>
      </rPr>
      <t>15</t>
    </r>
  </si>
  <si>
    <t>11 1 01 20540</t>
  </si>
  <si>
    <t>софинансирование</t>
  </si>
  <si>
    <t>(+обувь 100)</t>
  </si>
  <si>
    <t xml:space="preserve">(+70 муз оборуд)  </t>
  </si>
  <si>
    <t>(+124,502-178,14)</t>
  </si>
  <si>
    <t>(-82,7)</t>
  </si>
  <si>
    <t>(-892)</t>
  </si>
  <si>
    <t>(+61,3)</t>
  </si>
  <si>
    <t>(-75)</t>
  </si>
  <si>
    <r>
      <rPr>
        <b/>
        <sz val="14"/>
        <color rgb="FF7030A0"/>
        <rFont val="Times New Roman"/>
        <family val="1"/>
        <charset val="204"/>
      </rPr>
      <t>361</t>
    </r>
    <r>
      <rPr>
        <b/>
        <sz val="14"/>
        <color rgb="FFFF0000"/>
        <rFont val="Times New Roman"/>
        <family val="1"/>
        <charset val="204"/>
      </rPr>
      <t>+100+124,502-892-75-178,1</t>
    </r>
    <r>
      <rPr>
        <b/>
        <sz val="14"/>
        <rFont val="Times New Roman"/>
        <family val="1"/>
        <charset val="204"/>
      </rPr>
      <t>-82,7+61,3</t>
    </r>
  </si>
  <si>
    <t>(-43,8)</t>
  </si>
  <si>
    <r>
      <t xml:space="preserve">дорожный фонд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(- 445,583-155,5)</t>
    </r>
  </si>
  <si>
    <r>
      <t>В С Е Г О                     (</t>
    </r>
    <r>
      <rPr>
        <b/>
        <sz val="14"/>
        <color rgb="FFFF0000"/>
        <rFont val="Times New Roman"/>
        <family val="1"/>
        <charset val="204"/>
      </rPr>
      <t xml:space="preserve"> -445,583+70 </t>
    </r>
    <r>
      <rPr>
        <b/>
        <sz val="14"/>
        <rFont val="Times New Roman"/>
        <family val="1"/>
        <charset val="204"/>
      </rPr>
      <t>у д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-43,8</t>
    </r>
    <r>
      <rPr>
        <b/>
        <sz val="14"/>
        <color rgb="FFFF0000"/>
        <rFont val="Times New Roman"/>
        <family val="1"/>
        <charset val="204"/>
      </rPr>
      <t>-155,51</t>
    </r>
    <r>
      <rPr>
        <b/>
        <sz val="14"/>
        <rFont val="Times New Roman"/>
        <family val="1"/>
        <charset val="204"/>
      </rPr>
      <t>+222,9</t>
    </r>
    <r>
      <rPr>
        <b/>
        <sz val="10"/>
        <rFont val="Times New Roman"/>
        <family val="1"/>
        <charset val="204"/>
      </rPr>
      <t>зем.нал</t>
    </r>
    <r>
      <rPr>
        <b/>
        <sz val="14"/>
        <rFont val="Times New Roman"/>
        <family val="1"/>
        <charset val="204"/>
      </rPr>
      <t>)</t>
    </r>
  </si>
  <si>
    <t>(+222,9 зем нал)</t>
  </si>
  <si>
    <t>04 1 0198500</t>
  </si>
  <si>
    <t>4. Муниципальная Программа «Развитие  малого и среднего предпринимательства в Старохворостанском сельском поселении Лискинского муниципального района Воронежской области»</t>
  </si>
  <si>
    <t>5. Муниципальная программа «Использование  и охрана земель на территории  Старохворостанского  сельского поселения Лискинского муниципального района Воронежской области»</t>
  </si>
  <si>
    <t>19 6 01 90520</t>
  </si>
  <si>
    <t>19 6 01 L5760</t>
  </si>
  <si>
    <t>6. Муниципальная программа «Развитие транспортной системы»</t>
  </si>
  <si>
    <t>24 0 00 00000</t>
  </si>
  <si>
    <t>24 2 01 81290</t>
  </si>
  <si>
    <t>24 2 01  S8850</t>
  </si>
  <si>
    <r>
      <t xml:space="preserve">6.2 Подпрограмма «Капитальный ремонт и ремонт автомобильных дорог общего пользования местного значения на территории Старохворостанского сельского поселения»                                                   </t>
    </r>
    <r>
      <rPr>
        <sz val="12"/>
        <color rgb="FF7030A0"/>
        <rFont val="Times New Roman"/>
        <family val="1"/>
        <charset val="204"/>
      </rPr>
      <t xml:space="preserve">  дорожный фон</t>
    </r>
    <r>
      <rPr>
        <sz val="12"/>
        <color rgb="FF000000"/>
        <rFont val="Times New Roman"/>
        <family val="1"/>
        <charset val="204"/>
      </rPr>
      <t>д</t>
    </r>
  </si>
  <si>
    <t xml:space="preserve">2.9.Подпрограмма « Развитие градостроительной деятельности поселения»     </t>
  </si>
  <si>
    <t>3.1.Подпрограмма  «Развитие сети уличного освещения»</t>
  </si>
  <si>
    <t>3.2.Подпрограмма «Благоустройство территории поселения»</t>
  </si>
  <si>
    <t xml:space="preserve">3.3.Подпрограмма «Содержание мест захоронения и ремонт военно-мемориальных объектов»  </t>
  </si>
  <si>
    <t xml:space="preserve">3.4.Подпрограмма      «Энергоэффективность  и развитие энергитики »                                                 </t>
  </si>
  <si>
    <t xml:space="preserve">3.5.Подпрограмма      «Реконструкция, ремонт сетей и объектов водоснабжения »                                                 </t>
  </si>
  <si>
    <t>3.6.Подпрограмма "Благоустройство мест массового отдыха"</t>
  </si>
  <si>
    <t xml:space="preserve">3.7.Подпрограмма «Расходы по муниципальному земельному контролю  в границах поселения» </t>
  </si>
  <si>
    <t xml:space="preserve">В С Е Г О </t>
  </si>
  <si>
    <t>Исполнение</t>
  </si>
  <si>
    <t>(тыс.рублей)</t>
  </si>
  <si>
    <t>ФБ</t>
  </si>
  <si>
    <t>ОБ</t>
  </si>
  <si>
    <t>соф.</t>
  </si>
  <si>
    <t>Глава Старохворостанского сельского поселения:</t>
  </si>
  <si>
    <t>Ю.И.Карайчев</t>
  </si>
  <si>
    <t>Отчет по муниципальным программам Старохворостанского</t>
  </si>
  <si>
    <t>19 3 01 20540</t>
  </si>
  <si>
    <r>
      <t xml:space="preserve"> сельского поселения за 9 месяцев 2022 года                                     </t>
    </r>
    <r>
      <rPr>
        <b/>
        <sz val="12"/>
        <color theme="1"/>
        <rFont val="Times New Roman"/>
        <family val="1"/>
        <charset val="204"/>
      </rPr>
      <t>Приложение № 1 к Постановлению № 83 от 18.10.2022 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</si>
</sst>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Times New Roman CYR"/>
      <family val="2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 CYR"/>
      <family val="2"/>
    </font>
    <font>
      <sz val="14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6">
    <xf numFmtId="0" fontId="0" fillId="0" borderId="0" xfId="0"/>
    <xf numFmtId="0" fontId="2" fillId="0" borderId="0" xfId="0" applyFont="1" applyAlignment="1"/>
    <xf numFmtId="0" fontId="0" fillId="0" borderId="0" xfId="0"/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/>
    <xf numFmtId="0" fontId="0" fillId="2" borderId="0" xfId="0" applyFill="1" applyAlignment="1"/>
    <xf numFmtId="0" fontId="4" fillId="2" borderId="0" xfId="0" applyFont="1" applyFill="1" applyAlignment="1">
      <alignment horizontal="left" vertical="top" wrapText="1"/>
    </xf>
    <xf numFmtId="0" fontId="0" fillId="2" borderId="0" xfId="0" applyFont="1" applyFill="1"/>
    <xf numFmtId="0" fontId="0" fillId="2" borderId="0" xfId="0" applyFill="1"/>
    <xf numFmtId="0" fontId="7" fillId="0" borderId="1" xfId="0" applyFont="1" applyBorder="1" applyAlignment="1">
      <alignment horizontal="left" vertical="center" wrapText="1" indent="2"/>
    </xf>
    <xf numFmtId="0" fontId="7" fillId="2" borderId="1" xfId="0" applyFont="1" applyFill="1" applyBorder="1" applyAlignment="1">
      <alignment horizontal="left" vertical="center" wrapText="1" indent="2"/>
    </xf>
    <xf numFmtId="0" fontId="7" fillId="2" borderId="4" xfId="0" applyFont="1" applyFill="1" applyBorder="1" applyAlignment="1">
      <alignment horizontal="left" vertical="center" wrapText="1" indent="2"/>
    </xf>
    <xf numFmtId="0" fontId="8" fillId="0" borderId="1" xfId="0" applyFont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left" wrapText="1"/>
    </xf>
    <xf numFmtId="49" fontId="9" fillId="2" borderId="3" xfId="0" applyNumberFormat="1" applyFont="1" applyFill="1" applyBorder="1" applyAlignment="1">
      <alignment horizontal="right" wrapText="1"/>
    </xf>
    <xf numFmtId="0" fontId="9" fillId="2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right" vertical="top" wrapText="1"/>
    </xf>
    <xf numFmtId="0" fontId="10" fillId="2" borderId="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right" vertical="center" wrapText="1"/>
    </xf>
    <xf numFmtId="49" fontId="9" fillId="2" borderId="6" xfId="0" applyNumberFormat="1" applyFont="1" applyFill="1" applyBorder="1" applyAlignment="1">
      <alignment horizontal="right" vertical="center" wrapText="1"/>
    </xf>
    <xf numFmtId="0" fontId="10" fillId="2" borderId="6" xfId="0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0" fontId="12" fillId="2" borderId="6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9" fontId="11" fillId="2" borderId="6" xfId="0" applyNumberFormat="1" applyFont="1" applyFill="1" applyBorder="1" applyAlignment="1">
      <alignment horizontal="right" vertical="center" wrapText="1"/>
    </xf>
    <xf numFmtId="3" fontId="8" fillId="2" borderId="6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10" fillId="2" borderId="6" xfId="0" applyFont="1" applyFill="1" applyBorder="1" applyAlignment="1">
      <alignment horizontal="right" vertical="center" wrapText="1"/>
    </xf>
    <xf numFmtId="0" fontId="12" fillId="2" borderId="6" xfId="0" applyFont="1" applyFill="1" applyBorder="1" applyAlignment="1">
      <alignment horizontal="right" vertical="center" wrapText="1"/>
    </xf>
    <xf numFmtId="49" fontId="13" fillId="2" borderId="6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/>
    <xf numFmtId="0" fontId="5" fillId="3" borderId="1" xfId="0" applyFont="1" applyFill="1" applyBorder="1" applyAlignment="1"/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right" wrapText="1"/>
    </xf>
    <xf numFmtId="0" fontId="8" fillId="2" borderId="1" xfId="0" applyFont="1" applyFill="1" applyBorder="1" applyAlignment="1"/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right" wrapText="1"/>
    </xf>
    <xf numFmtId="0" fontId="9" fillId="3" borderId="1" xfId="0" applyFont="1" applyFill="1" applyBorder="1" applyAlignment="1"/>
    <xf numFmtId="0" fontId="9" fillId="3" borderId="2" xfId="0" applyFont="1" applyFill="1" applyBorder="1" applyAlignment="1"/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right" wrapText="1"/>
    </xf>
    <xf numFmtId="49" fontId="9" fillId="2" borderId="1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/>
    <xf numFmtId="0" fontId="9" fillId="3" borderId="3" xfId="0" applyFont="1" applyFill="1" applyBorder="1" applyAlignment="1"/>
    <xf numFmtId="0" fontId="7" fillId="2" borderId="1" xfId="0" applyFont="1" applyFill="1" applyBorder="1" applyAlignment="1"/>
    <xf numFmtId="0" fontId="10" fillId="2" borderId="6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right" wrapText="1"/>
    </xf>
    <xf numFmtId="0" fontId="11" fillId="0" borderId="1" xfId="0" applyFont="1" applyBorder="1" applyAlignment="1">
      <alignment wrapText="1"/>
    </xf>
    <xf numFmtId="49" fontId="7" fillId="2" borderId="6" xfId="0" applyNumberFormat="1" applyFont="1" applyFill="1" applyBorder="1" applyAlignment="1">
      <alignment horizontal="right" wrapText="1"/>
    </xf>
    <xf numFmtId="3" fontId="8" fillId="2" borderId="6" xfId="0" applyNumberFormat="1" applyFont="1" applyFill="1" applyBorder="1" applyAlignment="1">
      <alignment horizontal="center" wrapText="1"/>
    </xf>
    <xf numFmtId="3" fontId="8" fillId="2" borderId="6" xfId="0" applyNumberFormat="1" applyFont="1" applyFill="1" applyBorder="1" applyAlignment="1">
      <alignment horizontal="right" wrapText="1"/>
    </xf>
    <xf numFmtId="0" fontId="8" fillId="3" borderId="1" xfId="0" applyFont="1" applyFill="1" applyBorder="1" applyAlignment="1"/>
    <xf numFmtId="0" fontId="9" fillId="0" borderId="1" xfId="0" applyFont="1" applyBorder="1" applyAlignment="1">
      <alignment horizontal="center"/>
    </xf>
    <xf numFmtId="0" fontId="8" fillId="0" borderId="1" xfId="0" applyFont="1" applyFill="1" applyBorder="1" applyAlignment="1"/>
    <xf numFmtId="0" fontId="9" fillId="0" borderId="0" xfId="0" applyFont="1" applyAlignment="1">
      <alignment wrapText="1"/>
    </xf>
    <xf numFmtId="164" fontId="8" fillId="2" borderId="1" xfId="0" applyNumberFormat="1" applyFont="1" applyFill="1" applyBorder="1" applyAlignment="1"/>
    <xf numFmtId="49" fontId="9" fillId="2" borderId="2" xfId="0" applyNumberFormat="1" applyFont="1" applyFill="1" applyBorder="1" applyAlignment="1">
      <alignment horizontal="right" vertical="center" wrapText="1"/>
    </xf>
    <xf numFmtId="49" fontId="9" fillId="2" borderId="3" xfId="0" applyNumberFormat="1" applyFont="1" applyFill="1" applyBorder="1" applyAlignment="1">
      <alignment horizontal="right" vertical="center" wrapText="1"/>
    </xf>
    <xf numFmtId="49" fontId="9" fillId="2" borderId="4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wrapText="1"/>
    </xf>
    <xf numFmtId="0" fontId="9" fillId="2" borderId="2" xfId="0" applyFont="1" applyFill="1" applyBorder="1" applyAlignment="1">
      <alignment horizontal="right" wrapText="1"/>
    </xf>
    <xf numFmtId="0" fontId="9" fillId="2" borderId="3" xfId="0" applyFont="1" applyFill="1" applyBorder="1" applyAlignment="1">
      <alignment horizontal="right" wrapText="1"/>
    </xf>
    <xf numFmtId="0" fontId="9" fillId="2" borderId="2" xfId="0" applyFont="1" applyFill="1" applyBorder="1" applyAlignment="1">
      <alignment wrapText="1"/>
    </xf>
    <xf numFmtId="0" fontId="9" fillId="2" borderId="3" xfId="0" applyFont="1" applyFill="1" applyBorder="1" applyAlignment="1">
      <alignment wrapText="1"/>
    </xf>
    <xf numFmtId="0" fontId="10" fillId="2" borderId="4" xfId="0" applyFont="1" applyFill="1" applyBorder="1" applyAlignment="1">
      <alignment horizontal="right" wrapText="1"/>
    </xf>
    <xf numFmtId="0" fontId="9" fillId="2" borderId="1" xfId="0" applyFont="1" applyFill="1" applyBorder="1" applyAlignment="1"/>
    <xf numFmtId="0" fontId="8" fillId="2" borderId="1" xfId="0" applyFont="1" applyFill="1" applyBorder="1" applyAlignment="1">
      <alignment wrapText="1"/>
    </xf>
    <xf numFmtId="49" fontId="7" fillId="2" borderId="6" xfId="0" applyNumberFormat="1" applyFont="1" applyFill="1" applyBorder="1" applyAlignment="1">
      <alignment horizontal="right" vertical="center" wrapText="1"/>
    </xf>
    <xf numFmtId="0" fontId="15" fillId="0" borderId="0" xfId="0" applyFont="1"/>
    <xf numFmtId="0" fontId="15" fillId="2" borderId="0" xfId="0" applyFont="1" applyFill="1"/>
    <xf numFmtId="49" fontId="13" fillId="2" borderId="6" xfId="0" applyNumberFormat="1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9" fontId="9" fillId="2" borderId="3" xfId="0" applyNumberFormat="1" applyFont="1" applyFill="1" applyBorder="1" applyAlignment="1">
      <alignment horizontal="right" vertical="center" wrapText="1"/>
    </xf>
    <xf numFmtId="49" fontId="9" fillId="2" borderId="4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horizontal="left" vertical="top"/>
    </xf>
    <xf numFmtId="0" fontId="15" fillId="2" borderId="0" xfId="0" applyFont="1" applyFill="1" applyAlignment="1"/>
    <xf numFmtId="0" fontId="16" fillId="0" borderId="0" xfId="0" applyFont="1" applyAlignment="1">
      <alignment horizontal="left" vertical="top" wrapText="1"/>
    </xf>
    <xf numFmtId="0" fontId="16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wrapText="1"/>
    </xf>
    <xf numFmtId="0" fontId="14" fillId="2" borderId="1" xfId="0" applyFont="1" applyFill="1" applyBorder="1"/>
    <xf numFmtId="0" fontId="17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right" vertical="center" wrapText="1"/>
    </xf>
    <xf numFmtId="0" fontId="17" fillId="3" borderId="1" xfId="0" applyFont="1" applyFill="1" applyBorder="1" applyAlignment="1">
      <alignment horizontal="right" vertical="center"/>
    </xf>
    <xf numFmtId="0" fontId="19" fillId="2" borderId="1" xfId="0" applyFont="1" applyFill="1" applyBorder="1" applyAlignment="1">
      <alignment horizontal="right" vertical="center" wrapText="1"/>
    </xf>
    <xf numFmtId="0" fontId="17" fillId="3" borderId="1" xfId="0" applyFont="1" applyFill="1" applyBorder="1" applyAlignment="1"/>
    <xf numFmtId="0" fontId="19" fillId="2" borderId="1" xfId="0" applyFont="1" applyFill="1" applyBorder="1" applyAlignment="1">
      <alignment horizontal="right" wrapText="1"/>
    </xf>
    <xf numFmtId="0" fontId="19" fillId="2" borderId="2" xfId="0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/>
    </xf>
    <xf numFmtId="49" fontId="17" fillId="2" borderId="2" xfId="0" applyNumberFormat="1" applyFont="1" applyFill="1" applyBorder="1" applyAlignment="1">
      <alignment horizontal="right" vertical="center" wrapText="1"/>
    </xf>
    <xf numFmtId="0" fontId="21" fillId="2" borderId="2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top" wrapText="1"/>
    </xf>
    <xf numFmtId="49" fontId="17" fillId="2" borderId="1" xfId="0" applyNumberFormat="1" applyFont="1" applyFill="1" applyBorder="1" applyAlignment="1">
      <alignment horizontal="right" vertical="center" wrapText="1"/>
    </xf>
    <xf numFmtId="49" fontId="17" fillId="2" borderId="6" xfId="0" applyNumberFormat="1" applyFont="1" applyFill="1" applyBorder="1" applyAlignment="1">
      <alignment horizontal="right" vertical="center" wrapText="1"/>
    </xf>
    <xf numFmtId="0" fontId="17" fillId="2" borderId="6" xfId="0" applyFont="1" applyFill="1" applyBorder="1" applyAlignment="1">
      <alignment horizontal="right" vertical="center" wrapText="1"/>
    </xf>
    <xf numFmtId="0" fontId="17" fillId="2" borderId="6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right" wrapText="1"/>
    </xf>
    <xf numFmtId="0" fontId="20" fillId="2" borderId="1" xfId="0" applyFont="1" applyFill="1" applyBorder="1" applyAlignment="1">
      <alignment horizontal="right" vertical="top" wrapText="1"/>
    </xf>
    <xf numFmtId="0" fontId="18" fillId="2" borderId="1" xfId="0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/>
    <xf numFmtId="0" fontId="10" fillId="3" borderId="2" xfId="0" applyFont="1" applyFill="1" applyBorder="1" applyAlignment="1"/>
    <xf numFmtId="49" fontId="9" fillId="2" borderId="3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wrapText="1"/>
    </xf>
    <xf numFmtId="0" fontId="9" fillId="2" borderId="3" xfId="0" applyFont="1" applyFill="1" applyBorder="1" applyAlignment="1">
      <alignment horizontal="right" wrapText="1"/>
    </xf>
    <xf numFmtId="0" fontId="9" fillId="2" borderId="3" xfId="0" applyFont="1" applyFill="1" applyBorder="1" applyAlignment="1">
      <alignment wrapText="1"/>
    </xf>
    <xf numFmtId="0" fontId="18" fillId="2" borderId="2" xfId="0" applyFont="1" applyFill="1" applyBorder="1" applyAlignment="1">
      <alignment horizontal="right" wrapText="1"/>
    </xf>
    <xf numFmtId="0" fontId="10" fillId="3" borderId="2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right" vertical="center" wrapText="1"/>
    </xf>
    <xf numFmtId="0" fontId="25" fillId="2" borderId="2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20" fillId="2" borderId="2" xfId="0" applyFont="1" applyFill="1" applyBorder="1" applyAlignment="1">
      <alignment horizontal="right" vertical="top" wrapText="1"/>
    </xf>
    <xf numFmtId="49" fontId="10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right" vertical="top" wrapText="1"/>
    </xf>
    <xf numFmtId="0" fontId="24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right" wrapText="1"/>
    </xf>
    <xf numFmtId="0" fontId="24" fillId="0" borderId="0" xfId="0" applyFont="1"/>
    <xf numFmtId="0" fontId="13" fillId="0" borderId="1" xfId="0" applyFont="1" applyBorder="1" applyAlignment="1">
      <alignment wrapText="1"/>
    </xf>
    <xf numFmtId="0" fontId="0" fillId="0" borderId="0" xfId="0" applyFont="1"/>
    <xf numFmtId="0" fontId="13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right" wrapText="1"/>
    </xf>
    <xf numFmtId="0" fontId="14" fillId="2" borderId="3" xfId="0" applyFont="1" applyFill="1" applyBorder="1" applyAlignment="1">
      <alignment horizontal="right" wrapText="1"/>
    </xf>
    <xf numFmtId="0" fontId="27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center" wrapText="1"/>
    </xf>
    <xf numFmtId="0" fontId="28" fillId="2" borderId="1" xfId="0" applyFont="1" applyFill="1" applyBorder="1" applyAlignment="1">
      <alignment horizontal="right" wrapText="1"/>
    </xf>
    <xf numFmtId="0" fontId="14" fillId="2" borderId="2" xfId="0" applyFont="1" applyFill="1" applyBorder="1" applyAlignment="1">
      <alignment wrapText="1"/>
    </xf>
    <xf numFmtId="0" fontId="29" fillId="2" borderId="1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30" fillId="2" borderId="1" xfId="0" applyFont="1" applyFill="1" applyBorder="1" applyAlignment="1">
      <alignment horizontal="right" wrapText="1"/>
    </xf>
    <xf numFmtId="0" fontId="30" fillId="2" borderId="1" xfId="0" applyFont="1" applyFill="1" applyBorder="1" applyAlignment="1">
      <alignment horizontal="center" wrapText="1"/>
    </xf>
    <xf numFmtId="0" fontId="29" fillId="2" borderId="2" xfId="0" applyFont="1" applyFill="1" applyBorder="1" applyAlignment="1">
      <alignment horizontal="right" wrapText="1"/>
    </xf>
    <xf numFmtId="0" fontId="30" fillId="2" borderId="2" xfId="0" applyFont="1" applyFill="1" applyBorder="1" applyAlignment="1">
      <alignment horizontal="right" wrapText="1"/>
    </xf>
    <xf numFmtId="0" fontId="30" fillId="2" borderId="2" xfId="0" applyFont="1" applyFill="1" applyBorder="1" applyAlignment="1">
      <alignment horizontal="center" wrapText="1"/>
    </xf>
    <xf numFmtId="0" fontId="31" fillId="2" borderId="2" xfId="0" applyFont="1" applyFill="1" applyBorder="1" applyAlignment="1">
      <alignment horizontal="right" wrapText="1"/>
    </xf>
    <xf numFmtId="0" fontId="30" fillId="0" borderId="1" xfId="0" applyFont="1" applyFill="1" applyBorder="1" applyAlignment="1">
      <alignment horizontal="center" wrapText="1"/>
    </xf>
    <xf numFmtId="0" fontId="29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2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3" fontId="5" fillId="2" borderId="6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49" fontId="30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0" fontId="14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1" xfId="0" applyFont="1" applyBorder="1" applyAlignment="1">
      <alignment horizontal="right" wrapText="1"/>
    </xf>
    <xf numFmtId="0" fontId="30" fillId="2" borderId="1" xfId="0" applyFont="1" applyFill="1" applyBorder="1" applyAlignment="1">
      <alignment horizontal="center" vertical="center" wrapText="1"/>
    </xf>
    <xf numFmtId="0" fontId="30" fillId="0" borderId="0" xfId="0" applyFont="1"/>
    <xf numFmtId="0" fontId="29" fillId="0" borderId="0" xfId="0" applyFont="1"/>
    <xf numFmtId="0" fontId="14" fillId="2" borderId="2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wrapText="1"/>
    </xf>
    <xf numFmtId="0" fontId="29" fillId="2" borderId="4" xfId="0" applyFont="1" applyFill="1" applyBorder="1" applyAlignment="1">
      <alignment horizontal="center" wrapText="1"/>
    </xf>
    <xf numFmtId="0" fontId="14" fillId="2" borderId="0" xfId="0" applyFont="1" applyFill="1"/>
    <xf numFmtId="0" fontId="14" fillId="0" borderId="0" xfId="0" applyFont="1" applyBorder="1"/>
    <xf numFmtId="164" fontId="14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right"/>
    </xf>
    <xf numFmtId="165" fontId="5" fillId="2" borderId="1" xfId="0" applyNumberFormat="1" applyFont="1" applyFill="1" applyBorder="1" applyAlignment="1"/>
    <xf numFmtId="165" fontId="14" fillId="3" borderId="1" xfId="0" applyNumberFormat="1" applyFont="1" applyFill="1" applyBorder="1" applyAlignment="1"/>
    <xf numFmtId="165" fontId="14" fillId="3" borderId="2" xfId="0" applyNumberFormat="1" applyFont="1" applyFill="1" applyBorder="1" applyAlignment="1"/>
    <xf numFmtId="165" fontId="13" fillId="3" borderId="1" xfId="0" applyNumberFormat="1" applyFont="1" applyFill="1" applyBorder="1" applyAlignment="1"/>
    <xf numFmtId="165" fontId="30" fillId="3" borderId="1" xfId="0" applyNumberFormat="1" applyFont="1" applyFill="1" applyBorder="1" applyAlignment="1"/>
    <xf numFmtId="165" fontId="14" fillId="3" borderId="3" xfId="0" applyNumberFormat="1" applyFont="1" applyFill="1" applyBorder="1" applyAlignment="1"/>
    <xf numFmtId="165" fontId="14" fillId="3" borderId="1" xfId="0" applyNumberFormat="1" applyFont="1" applyFill="1" applyBorder="1" applyAlignment="1">
      <alignment horizontal="right" vertical="center"/>
    </xf>
    <xf numFmtId="165" fontId="30" fillId="2" borderId="1" xfId="0" applyNumberFormat="1" applyFont="1" applyFill="1" applyBorder="1" applyAlignment="1"/>
    <xf numFmtId="165" fontId="29" fillId="3" borderId="2" xfId="0" applyNumberFormat="1" applyFont="1" applyFill="1" applyBorder="1" applyAlignment="1"/>
    <xf numFmtId="165" fontId="30" fillId="3" borderId="2" xfId="0" applyNumberFormat="1" applyFont="1" applyFill="1" applyBorder="1" applyAlignment="1"/>
    <xf numFmtId="165" fontId="29" fillId="3" borderId="1" xfId="0" applyNumberFormat="1" applyFont="1" applyFill="1" applyBorder="1" applyAlignment="1"/>
    <xf numFmtId="165" fontId="13" fillId="2" borderId="1" xfId="0" applyNumberFormat="1" applyFont="1" applyFill="1" applyBorder="1" applyAlignment="1"/>
    <xf numFmtId="165" fontId="14" fillId="2" borderId="1" xfId="0" applyNumberFormat="1" applyFont="1" applyFill="1" applyBorder="1" applyAlignment="1"/>
    <xf numFmtId="165" fontId="5" fillId="3" borderId="1" xfId="0" applyNumberFormat="1" applyFont="1" applyFill="1" applyBorder="1" applyAlignment="1"/>
    <xf numFmtId="165" fontId="5" fillId="0" borderId="1" xfId="0" applyNumberFormat="1" applyFont="1" applyFill="1" applyBorder="1" applyAlignment="1"/>
    <xf numFmtId="0" fontId="5" fillId="0" borderId="0" xfId="0" applyFont="1" applyFill="1" applyBorder="1" applyAlignment="1">
      <alignment horizontal="right"/>
    </xf>
    <xf numFmtId="164" fontId="5" fillId="0" borderId="0" xfId="0" applyNumberFormat="1" applyFont="1" applyBorder="1"/>
    <xf numFmtId="49" fontId="5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wrapText="1"/>
    </xf>
    <xf numFmtId="49" fontId="30" fillId="2" borderId="3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wrapText="1"/>
    </xf>
    <xf numFmtId="49" fontId="6" fillId="2" borderId="6" xfId="0" applyNumberFormat="1" applyFont="1" applyFill="1" applyBorder="1" applyAlignment="1">
      <alignment horizontal="center" wrapText="1"/>
    </xf>
    <xf numFmtId="49" fontId="13" fillId="0" borderId="6" xfId="0" applyNumberFormat="1" applyFont="1" applyFill="1" applyBorder="1" applyAlignment="1">
      <alignment horizont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wrapText="1"/>
    </xf>
    <xf numFmtId="3" fontId="14" fillId="2" borderId="6" xfId="0" applyNumberFormat="1" applyFont="1" applyFill="1" applyBorder="1" applyAlignment="1">
      <alignment horizontal="center" wrapText="1"/>
    </xf>
    <xf numFmtId="49" fontId="30" fillId="2" borderId="1" xfId="0" applyNumberFormat="1" applyFont="1" applyFill="1" applyBorder="1" applyAlignment="1">
      <alignment horizontal="center" wrapText="1"/>
    </xf>
    <xf numFmtId="3" fontId="30" fillId="2" borderId="6" xfId="0" applyNumberFormat="1" applyFont="1" applyFill="1" applyBorder="1" applyAlignment="1">
      <alignment horizontal="center" wrapText="1"/>
    </xf>
    <xf numFmtId="49" fontId="29" fillId="2" borderId="1" xfId="0" applyNumberFormat="1" applyFont="1" applyFill="1" applyBorder="1" applyAlignment="1">
      <alignment horizontal="center" wrapText="1"/>
    </xf>
    <xf numFmtId="3" fontId="29" fillId="2" borderId="6" xfId="0" applyNumberFormat="1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27" fillId="2" borderId="1" xfId="0" applyFont="1" applyFill="1" applyBorder="1" applyAlignment="1">
      <alignment horizontal="left" wrapText="1"/>
    </xf>
    <xf numFmtId="0" fontId="28" fillId="2" borderId="1" xfId="0" applyFont="1" applyFill="1" applyBorder="1" applyAlignment="1">
      <alignment horizontal="left" wrapText="1"/>
    </xf>
    <xf numFmtId="0" fontId="14" fillId="2" borderId="2" xfId="0" applyFont="1" applyFill="1" applyBorder="1" applyAlignment="1">
      <alignment horizontal="left" wrapText="1"/>
    </xf>
    <xf numFmtId="0" fontId="14" fillId="2" borderId="4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30" fillId="2" borderId="1" xfId="0" applyFont="1" applyFill="1" applyBorder="1" applyAlignment="1">
      <alignment horizontal="left" wrapText="1"/>
    </xf>
    <xf numFmtId="0" fontId="29" fillId="2" borderId="2" xfId="0" applyFont="1" applyFill="1" applyBorder="1" applyAlignment="1">
      <alignment horizontal="left" wrapText="1"/>
    </xf>
    <xf numFmtId="0" fontId="30" fillId="2" borderId="2" xfId="0" applyFont="1" applyFill="1" applyBorder="1" applyAlignment="1">
      <alignment horizontal="left" wrapText="1"/>
    </xf>
    <xf numFmtId="0" fontId="31" fillId="2" borderId="2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4" fillId="0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14" fillId="2" borderId="0" xfId="0" applyFont="1" applyFill="1" applyBorder="1"/>
    <xf numFmtId="0" fontId="30" fillId="0" borderId="1" xfId="0" applyFont="1" applyBorder="1" applyAlignment="1">
      <alignment horizontal="left" wrapText="1"/>
    </xf>
    <xf numFmtId="0" fontId="14" fillId="2" borderId="2" xfId="0" applyFont="1" applyFill="1" applyBorder="1" applyAlignment="1">
      <alignment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9" fontId="9" fillId="2" borderId="4" xfId="0" applyNumberFormat="1" applyFont="1" applyFill="1" applyBorder="1" applyAlignment="1">
      <alignment horizontal="right" vertical="center" wrapText="1"/>
    </xf>
    <xf numFmtId="49" fontId="9" fillId="2" borderId="3" xfId="0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16" fillId="2" borderId="0" xfId="0" applyFont="1" applyFill="1" applyAlignment="1">
      <alignment horizontal="left" vertical="top" wrapText="1"/>
    </xf>
    <xf numFmtId="0" fontId="15" fillId="2" borderId="0" xfId="0" applyFont="1" applyFill="1"/>
    <xf numFmtId="0" fontId="9" fillId="2" borderId="2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49" fontId="9" fillId="2" borderId="4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9" fillId="2" borderId="4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right" wrapText="1"/>
    </xf>
    <xf numFmtId="0" fontId="10" fillId="2" borderId="4" xfId="0" applyFont="1" applyFill="1" applyBorder="1" applyAlignment="1">
      <alignment horizontal="right" wrapText="1"/>
    </xf>
    <xf numFmtId="164" fontId="9" fillId="2" borderId="2" xfId="0" applyNumberFormat="1" applyFont="1" applyFill="1" applyBorder="1" applyAlignment="1"/>
    <xf numFmtId="0" fontId="9" fillId="2" borderId="4" xfId="0" applyFont="1" applyFill="1" applyBorder="1" applyAlignment="1"/>
    <xf numFmtId="0" fontId="9" fillId="2" borderId="3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right" wrapText="1"/>
    </xf>
    <xf numFmtId="0" fontId="9" fillId="2" borderId="3" xfId="0" applyFont="1" applyFill="1" applyBorder="1" applyAlignment="1">
      <alignment horizontal="right" wrapText="1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9" fillId="2" borderId="2" xfId="0" applyFont="1" applyFill="1" applyBorder="1" applyAlignment="1"/>
    <xf numFmtId="0" fontId="9" fillId="2" borderId="3" xfId="0" applyFont="1" applyFill="1" applyBorder="1" applyAlignment="1"/>
    <xf numFmtId="0" fontId="8" fillId="2" borderId="1" xfId="0" applyFont="1" applyFill="1" applyBorder="1" applyAlignment="1">
      <alignment wrapText="1"/>
    </xf>
    <xf numFmtId="49" fontId="8" fillId="2" borderId="2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right" wrapText="1"/>
    </xf>
    <xf numFmtId="0" fontId="8" fillId="2" borderId="3" xfId="0" applyFont="1" applyFill="1" applyBorder="1" applyAlignment="1">
      <alignment horizontal="right" wrapText="1"/>
    </xf>
    <xf numFmtId="164" fontId="11" fillId="2" borderId="1" xfId="0" applyNumberFormat="1" applyFont="1" applyFill="1" applyBorder="1" applyAlignment="1"/>
    <xf numFmtId="0" fontId="9" fillId="2" borderId="1" xfId="0" applyFont="1" applyFill="1" applyBorder="1" applyAlignment="1">
      <alignment wrapText="1"/>
    </xf>
    <xf numFmtId="0" fontId="9" fillId="2" borderId="4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right" wrapText="1"/>
    </xf>
    <xf numFmtId="0" fontId="9" fillId="2" borderId="1" xfId="0" applyFont="1" applyFill="1" applyBorder="1" applyAlignment="1"/>
    <xf numFmtId="0" fontId="10" fillId="2" borderId="3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right" wrapText="1"/>
    </xf>
    <xf numFmtId="0" fontId="14" fillId="2" borderId="2" xfId="0" applyFont="1" applyFill="1" applyBorder="1" applyAlignment="1">
      <alignment wrapText="1"/>
    </xf>
    <xf numFmtId="0" fontId="14" fillId="2" borderId="4" xfId="0" applyFont="1" applyFill="1" applyBorder="1" applyAlignment="1">
      <alignment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wrapText="1"/>
    </xf>
    <xf numFmtId="0" fontId="29" fillId="2" borderId="4" xfId="0" applyFont="1" applyFill="1" applyBorder="1" applyAlignment="1">
      <alignment horizontal="center" wrapText="1"/>
    </xf>
    <xf numFmtId="165" fontId="14" fillId="2" borderId="2" xfId="0" applyNumberFormat="1" applyFont="1" applyFill="1" applyBorder="1" applyAlignment="1"/>
    <xf numFmtId="165" fontId="14" fillId="2" borderId="4" xfId="0" applyNumberFormat="1" applyFont="1" applyFill="1" applyBorder="1" applyAlignment="1"/>
    <xf numFmtId="0" fontId="14" fillId="2" borderId="2" xfId="0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wrapText="1"/>
    </xf>
    <xf numFmtId="165" fontId="13" fillId="2" borderId="2" xfId="0" applyNumberFormat="1" applyFont="1" applyFill="1" applyBorder="1" applyAlignment="1"/>
    <xf numFmtId="165" fontId="13" fillId="2" borderId="3" xfId="0" applyNumberFormat="1" applyFont="1" applyFill="1" applyBorder="1" applyAlignment="1"/>
    <xf numFmtId="165" fontId="14" fillId="2" borderId="3" xfId="0" applyNumberFormat="1" applyFont="1" applyFill="1" applyBorder="1" applyAlignment="1"/>
    <xf numFmtId="0" fontId="5" fillId="2" borderId="1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165" fontId="6" fillId="2" borderId="1" xfId="0" applyNumberFormat="1" applyFont="1" applyFill="1" applyBorder="1" applyAlignment="1"/>
    <xf numFmtId="0" fontId="29" fillId="2" borderId="3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wrapText="1"/>
    </xf>
    <xf numFmtId="0" fontId="14" fillId="2" borderId="4" xfId="0" applyFont="1" applyFill="1" applyBorder="1" applyAlignment="1">
      <alignment horizontal="center" wrapText="1"/>
    </xf>
    <xf numFmtId="165" fontId="14" fillId="2" borderId="1" xfId="0" applyNumberFormat="1" applyFont="1" applyFill="1" applyBorder="1" applyAlignment="1"/>
    <xf numFmtId="165" fontId="13" fillId="2" borderId="2" xfId="0" applyNumberFormat="1" applyFont="1" applyFill="1" applyBorder="1" applyAlignment="1">
      <alignment horizontal="right" vertical="center"/>
    </xf>
    <xf numFmtId="165" fontId="13" fillId="2" borderId="3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/>
    </xf>
    <xf numFmtId="0" fontId="14" fillId="2" borderId="3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67"/>
  <sheetViews>
    <sheetView view="pageBreakPreview" topLeftCell="A41" zoomScaleNormal="107" zoomScaleSheetLayoutView="100" workbookViewId="0">
      <selection activeCell="D43" sqref="D43"/>
    </sheetView>
  </sheetViews>
  <sheetFormatPr defaultRowHeight="15" x14ac:dyDescent="0.25"/>
  <cols>
    <col min="1" max="1" width="68.42578125" customWidth="1"/>
    <col min="2" max="2" width="11.7109375" style="5" customWidth="1"/>
    <col min="3" max="3" width="22" style="9" customWidth="1"/>
    <col min="4" max="4" width="7.42578125" style="9" customWidth="1"/>
    <col min="5" max="5" width="10.85546875" style="5" customWidth="1"/>
  </cols>
  <sheetData>
    <row r="2" spans="1:6" ht="18.75" x14ac:dyDescent="0.3">
      <c r="A2" s="317" t="s">
        <v>46</v>
      </c>
      <c r="B2" s="317"/>
      <c r="C2" s="317"/>
      <c r="D2" s="317"/>
      <c r="E2" s="317"/>
      <c r="F2" s="1"/>
    </row>
    <row r="3" spans="1:6" ht="18.75" x14ac:dyDescent="0.3">
      <c r="A3" s="318" t="s">
        <v>83</v>
      </c>
      <c r="B3" s="318"/>
      <c r="C3" s="318"/>
      <c r="D3" s="318"/>
      <c r="E3" s="318"/>
    </row>
    <row r="4" spans="1:6" ht="18.75" x14ac:dyDescent="0.25">
      <c r="A4" s="11" t="s">
        <v>0</v>
      </c>
      <c r="B4" s="12" t="s">
        <v>44</v>
      </c>
      <c r="C4" s="12" t="s">
        <v>16</v>
      </c>
      <c r="D4" s="13" t="s">
        <v>45</v>
      </c>
      <c r="E4" s="12" t="s">
        <v>1</v>
      </c>
    </row>
    <row r="5" spans="1:6" ht="37.5" x14ac:dyDescent="0.25">
      <c r="A5" s="14" t="s">
        <v>2</v>
      </c>
      <c r="B5" s="15"/>
      <c r="C5" s="116" t="s">
        <v>32</v>
      </c>
      <c r="D5" s="108"/>
      <c r="E5" s="17">
        <f>E6+E11</f>
        <v>1708.5</v>
      </c>
    </row>
    <row r="6" spans="1:6" ht="17.25" customHeight="1" x14ac:dyDescent="0.25">
      <c r="A6" s="321" t="s">
        <v>3</v>
      </c>
      <c r="B6" s="291"/>
      <c r="C6" s="294" t="s">
        <v>49</v>
      </c>
      <c r="D6" s="294"/>
      <c r="E6" s="305">
        <f>E8+E9+E10</f>
        <v>1326.5</v>
      </c>
    </row>
    <row r="7" spans="1:6" s="6" customFormat="1" ht="17.25" customHeight="1" x14ac:dyDescent="0.25">
      <c r="A7" s="321"/>
      <c r="B7" s="293"/>
      <c r="C7" s="296"/>
      <c r="D7" s="296"/>
      <c r="E7" s="325"/>
    </row>
    <row r="8" spans="1:6" s="6" customFormat="1" ht="17.25" customHeight="1" x14ac:dyDescent="0.25">
      <c r="A8" s="114"/>
      <c r="B8" s="19" t="s">
        <v>47</v>
      </c>
      <c r="C8" s="117" t="s">
        <v>19</v>
      </c>
      <c r="D8" s="109">
        <v>100</v>
      </c>
      <c r="E8" s="21">
        <v>1146</v>
      </c>
    </row>
    <row r="9" spans="1:6" s="6" customFormat="1" ht="17.25" customHeight="1" x14ac:dyDescent="0.25">
      <c r="A9" s="114"/>
      <c r="B9" s="19" t="s">
        <v>47</v>
      </c>
      <c r="C9" s="117" t="s">
        <v>19</v>
      </c>
      <c r="D9" s="109">
        <v>200</v>
      </c>
      <c r="E9" s="21">
        <v>180.5</v>
      </c>
    </row>
    <row r="10" spans="1:6" s="6" customFormat="1" ht="17.25" customHeight="1" x14ac:dyDescent="0.25">
      <c r="A10" s="105"/>
      <c r="B10" s="19" t="s">
        <v>47</v>
      </c>
      <c r="C10" s="117" t="s">
        <v>19</v>
      </c>
      <c r="D10" s="109">
        <v>800</v>
      </c>
      <c r="E10" s="23"/>
    </row>
    <row r="11" spans="1:6" ht="19.7" customHeight="1" x14ac:dyDescent="0.25">
      <c r="A11" s="322" t="s">
        <v>4</v>
      </c>
      <c r="B11" s="291"/>
      <c r="C11" s="309" t="s">
        <v>50</v>
      </c>
      <c r="D11" s="309"/>
      <c r="E11" s="305">
        <f>E14+E15</f>
        <v>382</v>
      </c>
    </row>
    <row r="12" spans="1:6" s="3" customFormat="1" ht="13.15" customHeight="1" x14ac:dyDescent="0.25">
      <c r="A12" s="323"/>
      <c r="B12" s="292"/>
      <c r="C12" s="310"/>
      <c r="D12" s="310"/>
      <c r="E12" s="306"/>
    </row>
    <row r="13" spans="1:6" s="2" customFormat="1" ht="4.3499999999999996" hidden="1" customHeight="1" x14ac:dyDescent="0.25">
      <c r="A13" s="323"/>
      <c r="B13" s="112"/>
      <c r="C13" s="326"/>
      <c r="D13" s="326"/>
      <c r="E13" s="325"/>
    </row>
    <row r="14" spans="1:6" s="6" customFormat="1" ht="18.75" x14ac:dyDescent="0.25">
      <c r="A14" s="114"/>
      <c r="B14" s="19" t="s">
        <v>47</v>
      </c>
      <c r="C14" s="118" t="s">
        <v>33</v>
      </c>
      <c r="D14" s="25">
        <v>100</v>
      </c>
      <c r="E14" s="21">
        <v>299</v>
      </c>
    </row>
    <row r="15" spans="1:6" s="6" customFormat="1" ht="18.75" x14ac:dyDescent="0.25">
      <c r="A15" s="106"/>
      <c r="B15" s="111" t="s">
        <v>47</v>
      </c>
      <c r="C15" s="118" t="s">
        <v>33</v>
      </c>
      <c r="D15" s="25">
        <v>200</v>
      </c>
      <c r="E15" s="21">
        <v>83</v>
      </c>
    </row>
    <row r="16" spans="1:6" ht="37.5" x14ac:dyDescent="0.25">
      <c r="A16" s="108" t="s">
        <v>5</v>
      </c>
      <c r="B16" s="15"/>
      <c r="C16" s="108" t="s">
        <v>20</v>
      </c>
      <c r="D16" s="108"/>
      <c r="E16" s="17">
        <f>E17+E18+E23+E28+E34+E38+E39+E40+E43</f>
        <v>3610.2000000000003</v>
      </c>
    </row>
    <row r="17" spans="1:6" ht="37.5" x14ac:dyDescent="0.25">
      <c r="A17" s="109" t="s">
        <v>36</v>
      </c>
      <c r="B17" s="19" t="s">
        <v>48</v>
      </c>
      <c r="C17" s="117" t="s">
        <v>21</v>
      </c>
      <c r="D17" s="109">
        <v>100</v>
      </c>
      <c r="E17" s="21">
        <v>737</v>
      </c>
    </row>
    <row r="18" spans="1:6" ht="27.6" customHeight="1" x14ac:dyDescent="0.25">
      <c r="A18" s="322" t="s">
        <v>6</v>
      </c>
      <c r="B18" s="291"/>
      <c r="C18" s="294" t="s">
        <v>53</v>
      </c>
      <c r="D18" s="294"/>
      <c r="E18" s="299">
        <f>E20+E21+E22</f>
        <v>906.4</v>
      </c>
    </row>
    <row r="19" spans="1:6" s="2" customFormat="1" x14ac:dyDescent="0.25">
      <c r="A19" s="324"/>
      <c r="B19" s="293"/>
      <c r="C19" s="296"/>
      <c r="D19" s="296"/>
      <c r="E19" s="300"/>
    </row>
    <row r="20" spans="1:6" s="6" customFormat="1" ht="18.75" x14ac:dyDescent="0.25">
      <c r="A20" s="106"/>
      <c r="B20" s="111" t="s">
        <v>51</v>
      </c>
      <c r="C20" s="117" t="s">
        <v>22</v>
      </c>
      <c r="D20" s="109">
        <v>100</v>
      </c>
      <c r="E20" s="28">
        <v>321</v>
      </c>
    </row>
    <row r="21" spans="1:6" s="6" customFormat="1" ht="18.75" x14ac:dyDescent="0.25">
      <c r="A21" s="106"/>
      <c r="B21" s="111" t="s">
        <v>51</v>
      </c>
      <c r="C21" s="117" t="s">
        <v>22</v>
      </c>
      <c r="D21" s="109">
        <v>200</v>
      </c>
      <c r="E21" s="28">
        <v>584.4</v>
      </c>
    </row>
    <row r="22" spans="1:6" s="6" customFormat="1" ht="18.75" x14ac:dyDescent="0.25">
      <c r="A22" s="106"/>
      <c r="B22" s="111" t="s">
        <v>51</v>
      </c>
      <c r="C22" s="117" t="s">
        <v>22</v>
      </c>
      <c r="D22" s="109">
        <v>800</v>
      </c>
      <c r="E22" s="28">
        <v>1</v>
      </c>
    </row>
    <row r="23" spans="1:6" x14ac:dyDescent="0.25">
      <c r="A23" s="319" t="s">
        <v>7</v>
      </c>
      <c r="B23" s="291"/>
      <c r="C23" s="294" t="s">
        <v>52</v>
      </c>
      <c r="D23" s="294"/>
      <c r="E23" s="299">
        <f>E25+E26+E27</f>
        <v>1597</v>
      </c>
    </row>
    <row r="24" spans="1:6" x14ac:dyDescent="0.25">
      <c r="A24" s="319"/>
      <c r="B24" s="293"/>
      <c r="C24" s="296"/>
      <c r="D24" s="296"/>
      <c r="E24" s="300"/>
      <c r="F24" s="5"/>
    </row>
    <row r="25" spans="1:6" s="6" customFormat="1" ht="18.75" x14ac:dyDescent="0.25">
      <c r="A25" s="109"/>
      <c r="B25" s="19" t="s">
        <v>54</v>
      </c>
      <c r="C25" s="117" t="s">
        <v>37</v>
      </c>
      <c r="D25" s="109">
        <v>100</v>
      </c>
      <c r="E25" s="30">
        <v>1329</v>
      </c>
      <c r="F25" s="5"/>
    </row>
    <row r="26" spans="1:6" s="6" customFormat="1" ht="18.75" x14ac:dyDescent="0.25">
      <c r="A26" s="109"/>
      <c r="B26" s="19" t="s">
        <v>54</v>
      </c>
      <c r="C26" s="117" t="s">
        <v>37</v>
      </c>
      <c r="D26" s="109">
        <v>200</v>
      </c>
      <c r="E26" s="30">
        <v>256</v>
      </c>
      <c r="F26" s="5"/>
    </row>
    <row r="27" spans="1:6" s="6" customFormat="1" ht="18.75" x14ac:dyDescent="0.25">
      <c r="A27" s="109"/>
      <c r="B27" s="19" t="s">
        <v>54</v>
      </c>
      <c r="C27" s="117" t="s">
        <v>55</v>
      </c>
      <c r="D27" s="109">
        <v>800</v>
      </c>
      <c r="E27" s="30">
        <v>12</v>
      </c>
      <c r="F27" s="5"/>
    </row>
    <row r="28" spans="1:6" x14ac:dyDescent="0.25">
      <c r="A28" s="319" t="s">
        <v>8</v>
      </c>
      <c r="B28" s="291"/>
      <c r="C28" s="294" t="s">
        <v>56</v>
      </c>
      <c r="D28" s="294"/>
      <c r="E28" s="320">
        <f>E31+E32+E33</f>
        <v>119</v>
      </c>
    </row>
    <row r="29" spans="1:6" ht="12.75" customHeight="1" x14ac:dyDescent="0.25">
      <c r="A29" s="319"/>
      <c r="B29" s="292"/>
      <c r="C29" s="295"/>
      <c r="D29" s="295"/>
      <c r="E29" s="320"/>
    </row>
    <row r="30" spans="1:6" hidden="1" x14ac:dyDescent="0.25">
      <c r="A30" s="319"/>
      <c r="B30" s="293"/>
      <c r="C30" s="296"/>
      <c r="D30" s="296"/>
      <c r="E30" s="320"/>
    </row>
    <row r="31" spans="1:6" s="6" customFormat="1" ht="18.75" x14ac:dyDescent="0.25">
      <c r="A31" s="31"/>
      <c r="B31" s="110" t="s">
        <v>57</v>
      </c>
      <c r="C31" s="117" t="s">
        <v>23</v>
      </c>
      <c r="D31" s="31">
        <v>800</v>
      </c>
      <c r="E31" s="23">
        <v>1</v>
      </c>
    </row>
    <row r="32" spans="1:6" s="6" customFormat="1" ht="18.75" x14ac:dyDescent="0.25">
      <c r="A32" s="31"/>
      <c r="B32" s="110" t="s">
        <v>58</v>
      </c>
      <c r="C32" s="117" t="s">
        <v>25</v>
      </c>
      <c r="D32" s="31">
        <v>700</v>
      </c>
      <c r="E32" s="23">
        <v>1</v>
      </c>
    </row>
    <row r="33" spans="1:5" s="6" customFormat="1" ht="18.75" x14ac:dyDescent="0.25">
      <c r="A33" s="31"/>
      <c r="B33" s="110" t="s">
        <v>51</v>
      </c>
      <c r="C33" s="117" t="s">
        <v>24</v>
      </c>
      <c r="D33" s="31">
        <v>500</v>
      </c>
      <c r="E33" s="23">
        <v>117</v>
      </c>
    </row>
    <row r="34" spans="1:5" x14ac:dyDescent="0.25">
      <c r="A34" s="327" t="s">
        <v>17</v>
      </c>
      <c r="B34" s="297"/>
      <c r="C34" s="294" t="s">
        <v>59</v>
      </c>
      <c r="D34" s="294"/>
      <c r="E34" s="305">
        <f>E36+E37</f>
        <v>37</v>
      </c>
    </row>
    <row r="35" spans="1:5" ht="29.25" customHeight="1" x14ac:dyDescent="0.25">
      <c r="A35" s="328"/>
      <c r="B35" s="298"/>
      <c r="C35" s="296"/>
      <c r="D35" s="296"/>
      <c r="E35" s="325"/>
    </row>
    <row r="36" spans="1:5" s="6" customFormat="1" ht="16.149999999999999" customHeight="1" x14ac:dyDescent="0.3">
      <c r="A36" s="107"/>
      <c r="B36" s="34" t="s">
        <v>60</v>
      </c>
      <c r="C36" s="117" t="s">
        <v>61</v>
      </c>
      <c r="D36" s="35">
        <v>200</v>
      </c>
      <c r="E36" s="36">
        <v>27</v>
      </c>
    </row>
    <row r="37" spans="1:5" s="6" customFormat="1" ht="15" customHeight="1" x14ac:dyDescent="0.3">
      <c r="A37" s="107"/>
      <c r="B37" s="34" t="s">
        <v>62</v>
      </c>
      <c r="C37" s="117" t="s">
        <v>26</v>
      </c>
      <c r="D37" s="35">
        <v>200</v>
      </c>
      <c r="E37" s="36">
        <v>10</v>
      </c>
    </row>
    <row r="38" spans="1:5" ht="18.75" x14ac:dyDescent="0.25">
      <c r="A38" s="109" t="s">
        <v>9</v>
      </c>
      <c r="B38" s="19" t="s">
        <v>63</v>
      </c>
      <c r="C38" s="117" t="s">
        <v>27</v>
      </c>
      <c r="D38" s="109">
        <v>300</v>
      </c>
      <c r="E38" s="21">
        <v>68</v>
      </c>
    </row>
    <row r="39" spans="1:5" s="6" customFormat="1" ht="37.5" x14ac:dyDescent="0.25">
      <c r="A39" s="109" t="s">
        <v>64</v>
      </c>
      <c r="B39" s="19" t="s">
        <v>65</v>
      </c>
      <c r="C39" s="117" t="s">
        <v>66</v>
      </c>
      <c r="D39" s="109">
        <v>200</v>
      </c>
      <c r="E39" s="21">
        <v>50</v>
      </c>
    </row>
    <row r="40" spans="1:5" ht="56.25" x14ac:dyDescent="0.25">
      <c r="A40" s="109" t="s">
        <v>18</v>
      </c>
      <c r="B40" s="19"/>
      <c r="C40" s="117" t="s">
        <v>67</v>
      </c>
      <c r="D40" s="109"/>
      <c r="E40" s="113">
        <f>E41+E42</f>
        <v>80.800000000000011</v>
      </c>
    </row>
    <row r="41" spans="1:5" s="6" customFormat="1" ht="18.75" x14ac:dyDescent="0.25">
      <c r="A41" s="109"/>
      <c r="B41" s="19" t="s">
        <v>68</v>
      </c>
      <c r="C41" s="117" t="s">
        <v>28</v>
      </c>
      <c r="D41" s="109">
        <v>100</v>
      </c>
      <c r="E41" s="21">
        <v>75.900000000000006</v>
      </c>
    </row>
    <row r="42" spans="1:5" s="6" customFormat="1" ht="18.75" x14ac:dyDescent="0.25">
      <c r="A42" s="109"/>
      <c r="B42" s="19" t="s">
        <v>68</v>
      </c>
      <c r="C42" s="117" t="s">
        <v>28</v>
      </c>
      <c r="D42" s="109">
        <v>200</v>
      </c>
      <c r="E42" s="21">
        <v>4.9000000000000004</v>
      </c>
    </row>
    <row r="43" spans="1:5" s="6" customFormat="1" ht="56.25" x14ac:dyDescent="0.25">
      <c r="A43" s="109" t="s">
        <v>69</v>
      </c>
      <c r="B43" s="19" t="s">
        <v>57</v>
      </c>
      <c r="C43" s="117" t="s">
        <v>70</v>
      </c>
      <c r="D43" s="109">
        <v>200</v>
      </c>
      <c r="E43" s="21">
        <v>15</v>
      </c>
    </row>
    <row r="44" spans="1:5" ht="14.45" customHeight="1" x14ac:dyDescent="0.25">
      <c r="A44" s="329" t="s">
        <v>10</v>
      </c>
      <c r="B44" s="315"/>
      <c r="C44" s="307" t="s">
        <v>29</v>
      </c>
      <c r="D44" s="307"/>
      <c r="E44" s="330">
        <f>E46+E51+E55+E56+E57+E58+E59</f>
        <v>2968.6</v>
      </c>
    </row>
    <row r="45" spans="1:5" ht="14.45" customHeight="1" x14ac:dyDescent="0.25">
      <c r="A45" s="329"/>
      <c r="B45" s="316"/>
      <c r="C45" s="308"/>
      <c r="D45" s="308"/>
      <c r="E45" s="330"/>
    </row>
    <row r="46" spans="1:5" ht="14.25" customHeight="1" x14ac:dyDescent="0.25">
      <c r="A46" s="311" t="s">
        <v>11</v>
      </c>
      <c r="B46" s="313"/>
      <c r="C46" s="309" t="s">
        <v>71</v>
      </c>
      <c r="D46" s="309"/>
      <c r="E46" s="305">
        <f>E49+E50</f>
        <v>2046.3</v>
      </c>
    </row>
    <row r="47" spans="1:5" ht="18" customHeight="1" x14ac:dyDescent="0.25">
      <c r="A47" s="312"/>
      <c r="B47" s="314"/>
      <c r="C47" s="310"/>
      <c r="D47" s="310"/>
      <c r="E47" s="306"/>
    </row>
    <row r="48" spans="1:5" ht="18" hidden="1" customHeight="1" x14ac:dyDescent="0.25">
      <c r="A48" s="312"/>
      <c r="B48" s="38"/>
      <c r="C48" s="310"/>
      <c r="D48" s="39"/>
      <c r="E48" s="306"/>
    </row>
    <row r="49" spans="1:5" s="6" customFormat="1" ht="15.95" customHeight="1" x14ac:dyDescent="0.25">
      <c r="A49" s="40"/>
      <c r="B49" s="41" t="s">
        <v>72</v>
      </c>
      <c r="C49" s="117" t="s">
        <v>34</v>
      </c>
      <c r="D49" s="42">
        <v>200</v>
      </c>
      <c r="E49" s="21">
        <v>2046.3</v>
      </c>
    </row>
    <row r="50" spans="1:5" s="6" customFormat="1" ht="15.95" customHeight="1" x14ac:dyDescent="0.25">
      <c r="A50" s="40"/>
      <c r="B50" s="41" t="s">
        <v>72</v>
      </c>
      <c r="C50" s="117" t="s">
        <v>35</v>
      </c>
      <c r="D50" s="42">
        <v>200</v>
      </c>
      <c r="E50" s="21"/>
    </row>
    <row r="51" spans="1:5" x14ac:dyDescent="0.25">
      <c r="A51" s="322" t="s">
        <v>12</v>
      </c>
      <c r="B51" s="331"/>
      <c r="C51" s="294" t="s">
        <v>89</v>
      </c>
      <c r="D51" s="294"/>
      <c r="E51" s="299">
        <f>E53+E54</f>
        <v>500.3</v>
      </c>
    </row>
    <row r="52" spans="1:5" x14ac:dyDescent="0.25">
      <c r="A52" s="324"/>
      <c r="B52" s="332"/>
      <c r="C52" s="296"/>
      <c r="D52" s="296"/>
      <c r="E52" s="300"/>
    </row>
    <row r="53" spans="1:5" s="6" customFormat="1" ht="18.75" x14ac:dyDescent="0.25">
      <c r="A53" s="114"/>
      <c r="B53" s="19" t="s">
        <v>74</v>
      </c>
      <c r="C53" s="117" t="s">
        <v>30</v>
      </c>
      <c r="D53" s="42">
        <v>200</v>
      </c>
      <c r="E53" s="28">
        <v>415</v>
      </c>
    </row>
    <row r="54" spans="1:5" s="6" customFormat="1" ht="18.75" x14ac:dyDescent="0.25">
      <c r="A54" s="114"/>
      <c r="B54" s="19" t="s">
        <v>74</v>
      </c>
      <c r="C54" s="117" t="s">
        <v>43</v>
      </c>
      <c r="D54" s="42">
        <v>200</v>
      </c>
      <c r="E54" s="28">
        <v>85.3</v>
      </c>
    </row>
    <row r="55" spans="1:5" ht="37.5" x14ac:dyDescent="0.25">
      <c r="A55" s="105" t="s">
        <v>13</v>
      </c>
      <c r="B55" s="110" t="s">
        <v>74</v>
      </c>
      <c r="C55" s="117" t="s">
        <v>31</v>
      </c>
      <c r="D55" s="42">
        <v>200</v>
      </c>
      <c r="E55" s="21">
        <v>121</v>
      </c>
    </row>
    <row r="56" spans="1:5" ht="37.5" x14ac:dyDescent="0.25">
      <c r="A56" s="109" t="s">
        <v>14</v>
      </c>
      <c r="B56" s="19" t="s">
        <v>74</v>
      </c>
      <c r="C56" s="117" t="s">
        <v>75</v>
      </c>
      <c r="D56" s="109">
        <v>200</v>
      </c>
      <c r="E56" s="21">
        <v>100</v>
      </c>
    </row>
    <row r="57" spans="1:5" ht="56.25" x14ac:dyDescent="0.25">
      <c r="A57" s="109" t="s">
        <v>76</v>
      </c>
      <c r="B57" s="19" t="s">
        <v>74</v>
      </c>
      <c r="C57" s="109" t="s">
        <v>77</v>
      </c>
      <c r="D57" s="109">
        <v>200</v>
      </c>
      <c r="E57" s="21">
        <v>10</v>
      </c>
    </row>
    <row r="58" spans="1:5" s="6" customFormat="1" ht="37.5" x14ac:dyDescent="0.25">
      <c r="A58" s="109" t="s">
        <v>78</v>
      </c>
      <c r="B58" s="19" t="s">
        <v>74</v>
      </c>
      <c r="C58" s="109" t="s">
        <v>79</v>
      </c>
      <c r="D58" s="109">
        <v>200</v>
      </c>
      <c r="E58" s="21">
        <v>190</v>
      </c>
    </row>
    <row r="59" spans="1:5" ht="37.5" x14ac:dyDescent="0.25">
      <c r="A59" s="109" t="s">
        <v>81</v>
      </c>
      <c r="B59" s="19" t="s">
        <v>65</v>
      </c>
      <c r="C59" s="25" t="s">
        <v>80</v>
      </c>
      <c r="D59" s="25">
        <v>200</v>
      </c>
      <c r="E59" s="21">
        <v>1</v>
      </c>
    </row>
    <row r="60" spans="1:5" s="4" customFormat="1" ht="31.5" customHeight="1" x14ac:dyDescent="0.25">
      <c r="A60" s="108" t="s">
        <v>38</v>
      </c>
      <c r="B60" s="45"/>
      <c r="C60" s="46" t="s">
        <v>41</v>
      </c>
      <c r="D60" s="46"/>
      <c r="E60" s="17">
        <f>E61</f>
        <v>1</v>
      </c>
    </row>
    <row r="61" spans="1:5" s="4" customFormat="1" ht="31.5" customHeight="1" x14ac:dyDescent="0.25">
      <c r="A61" s="109" t="s">
        <v>39</v>
      </c>
      <c r="B61" s="43" t="s">
        <v>65</v>
      </c>
      <c r="C61" s="44" t="s">
        <v>40</v>
      </c>
      <c r="D61" s="44">
        <v>800</v>
      </c>
      <c r="E61" s="21">
        <v>1</v>
      </c>
    </row>
    <row r="62" spans="1:5" ht="37.5" x14ac:dyDescent="0.25">
      <c r="A62" s="47" t="s">
        <v>42</v>
      </c>
      <c r="B62" s="48" t="s">
        <v>82</v>
      </c>
      <c r="C62" s="119">
        <v>9910192070</v>
      </c>
      <c r="D62" s="49">
        <v>800</v>
      </c>
      <c r="E62" s="50">
        <v>100</v>
      </c>
    </row>
    <row r="63" spans="1:5" ht="18.75" x14ac:dyDescent="0.25">
      <c r="A63" s="14" t="s">
        <v>15</v>
      </c>
      <c r="B63" s="15"/>
      <c r="C63" s="108"/>
      <c r="D63" s="108"/>
      <c r="E63" s="51">
        <f>E5+E16+E44+E60+E62</f>
        <v>8388.3000000000011</v>
      </c>
    </row>
    <row r="64" spans="1:5" ht="18.75" x14ac:dyDescent="0.3">
      <c r="A64" s="120"/>
      <c r="B64" s="121"/>
      <c r="C64" s="121"/>
      <c r="D64" s="121"/>
      <c r="E64" s="102"/>
    </row>
    <row r="65" spans="1:5" ht="18.75" x14ac:dyDescent="0.3">
      <c r="A65" s="302"/>
      <c r="B65" s="302"/>
      <c r="C65" s="302"/>
      <c r="D65" s="122"/>
      <c r="E65" s="123"/>
    </row>
    <row r="66" spans="1:5" ht="18.75" x14ac:dyDescent="0.3">
      <c r="A66" s="124"/>
      <c r="B66" s="125"/>
      <c r="C66" s="303"/>
      <c r="D66" s="303"/>
      <c r="E66" s="304"/>
    </row>
    <row r="67" spans="1:5" x14ac:dyDescent="0.25">
      <c r="A67" s="301"/>
      <c r="B67" s="301"/>
      <c r="C67" s="301"/>
      <c r="D67" s="8"/>
      <c r="E67" s="7"/>
    </row>
  </sheetData>
  <mergeCells count="50">
    <mergeCell ref="A34:A35"/>
    <mergeCell ref="E34:E35"/>
    <mergeCell ref="A51:A52"/>
    <mergeCell ref="A44:A45"/>
    <mergeCell ref="E44:E45"/>
    <mergeCell ref="C51:C52"/>
    <mergeCell ref="B51:B52"/>
    <mergeCell ref="D51:D52"/>
    <mergeCell ref="E51:E52"/>
    <mergeCell ref="A2:E2"/>
    <mergeCell ref="A3:E3"/>
    <mergeCell ref="A23:A24"/>
    <mergeCell ref="A28:A30"/>
    <mergeCell ref="E28:E30"/>
    <mergeCell ref="A6:A7"/>
    <mergeCell ref="A11:A13"/>
    <mergeCell ref="A18:A19"/>
    <mergeCell ref="B6:B7"/>
    <mergeCell ref="C6:C7"/>
    <mergeCell ref="D6:D7"/>
    <mergeCell ref="E6:E7"/>
    <mergeCell ref="C11:C13"/>
    <mergeCell ref="D11:D13"/>
    <mergeCell ref="E11:E13"/>
    <mergeCell ref="B11:B12"/>
    <mergeCell ref="A67:C67"/>
    <mergeCell ref="A65:C65"/>
    <mergeCell ref="C66:E66"/>
    <mergeCell ref="E46:E48"/>
    <mergeCell ref="C44:C45"/>
    <mergeCell ref="C46:C48"/>
    <mergeCell ref="A46:A48"/>
    <mergeCell ref="B46:B47"/>
    <mergeCell ref="D46:D47"/>
    <mergeCell ref="B44:B45"/>
    <mergeCell ref="D44:D45"/>
    <mergeCell ref="B18:B19"/>
    <mergeCell ref="C18:C19"/>
    <mergeCell ref="D18:D19"/>
    <mergeCell ref="E18:E19"/>
    <mergeCell ref="B23:B24"/>
    <mergeCell ref="C23:C24"/>
    <mergeCell ref="D23:D24"/>
    <mergeCell ref="E23:E24"/>
    <mergeCell ref="B28:B30"/>
    <mergeCell ref="C28:C30"/>
    <mergeCell ref="D28:D30"/>
    <mergeCell ref="C34:C35"/>
    <mergeCell ref="B34:B35"/>
    <mergeCell ref="D34:D35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view="pageBreakPreview" topLeftCell="A43" zoomScale="98" zoomScaleSheetLayoutView="98" workbookViewId="0">
      <selection activeCell="E54" sqref="E54"/>
    </sheetView>
  </sheetViews>
  <sheetFormatPr defaultRowHeight="15" x14ac:dyDescent="0.25"/>
  <cols>
    <col min="1" max="1" width="116.5703125" style="6" customWidth="1"/>
    <col min="2" max="2" width="8.7109375" style="6" customWidth="1"/>
    <col min="3" max="3" width="18" style="6" customWidth="1"/>
    <col min="4" max="4" width="8.85546875" style="6" customWidth="1"/>
    <col min="5" max="5" width="12.28515625" style="6" customWidth="1"/>
  </cols>
  <sheetData>
    <row r="1" spans="1:5" x14ac:dyDescent="0.25">
      <c r="B1" s="10"/>
      <c r="C1" s="9"/>
      <c r="D1" s="9"/>
      <c r="E1" s="10"/>
    </row>
    <row r="2" spans="1:5" x14ac:dyDescent="0.25">
      <c r="A2" s="341" t="s">
        <v>84</v>
      </c>
      <c r="B2" s="341"/>
      <c r="C2" s="341"/>
      <c r="D2" s="341"/>
      <c r="E2" s="341"/>
    </row>
    <row r="3" spans="1:5" x14ac:dyDescent="0.25">
      <c r="A3" s="342" t="s">
        <v>83</v>
      </c>
      <c r="B3" s="342"/>
      <c r="C3" s="342"/>
      <c r="D3" s="342"/>
      <c r="E3" s="342"/>
    </row>
    <row r="4" spans="1:5" ht="42.75" customHeight="1" x14ac:dyDescent="0.25">
      <c r="A4" s="11" t="s">
        <v>0</v>
      </c>
      <c r="B4" s="12" t="s">
        <v>44</v>
      </c>
      <c r="C4" s="12" t="s">
        <v>16</v>
      </c>
      <c r="D4" s="13" t="s">
        <v>45</v>
      </c>
      <c r="E4" s="12" t="s">
        <v>1</v>
      </c>
    </row>
    <row r="5" spans="1:5" ht="18.75" x14ac:dyDescent="0.25">
      <c r="A5" s="14" t="s">
        <v>2</v>
      </c>
      <c r="B5" s="15"/>
      <c r="C5" s="52" t="s">
        <v>32</v>
      </c>
      <c r="D5" s="16"/>
      <c r="E5" s="17">
        <f>E6+E11</f>
        <v>2548</v>
      </c>
    </row>
    <row r="6" spans="1:5" x14ac:dyDescent="0.25">
      <c r="A6" s="321" t="s">
        <v>3</v>
      </c>
      <c r="B6" s="291"/>
      <c r="C6" s="335" t="s">
        <v>49</v>
      </c>
      <c r="D6" s="294"/>
      <c r="E6" s="305">
        <f>E8+E9+E10</f>
        <v>2096</v>
      </c>
    </row>
    <row r="7" spans="1:5" ht="25.5" customHeight="1" x14ac:dyDescent="0.25">
      <c r="A7" s="321"/>
      <c r="B7" s="293"/>
      <c r="C7" s="336"/>
      <c r="D7" s="296"/>
      <c r="E7" s="325"/>
    </row>
    <row r="8" spans="1:5" ht="18.75" x14ac:dyDescent="0.25">
      <c r="A8" s="18"/>
      <c r="B8" s="19" t="s">
        <v>47</v>
      </c>
      <c r="C8" s="42" t="s">
        <v>19</v>
      </c>
      <c r="D8" s="20">
        <v>100</v>
      </c>
      <c r="E8" s="21">
        <v>1663</v>
      </c>
    </row>
    <row r="9" spans="1:5" ht="18.75" x14ac:dyDescent="0.25">
      <c r="A9" s="18"/>
      <c r="B9" s="19" t="s">
        <v>47</v>
      </c>
      <c r="C9" s="42" t="s">
        <v>19</v>
      </c>
      <c r="D9" s="20">
        <v>200</v>
      </c>
      <c r="E9" s="21">
        <v>433</v>
      </c>
    </row>
    <row r="10" spans="1:5" ht="18.75" x14ac:dyDescent="0.25">
      <c r="A10" s="22"/>
      <c r="B10" s="19" t="s">
        <v>47</v>
      </c>
      <c r="C10" s="42" t="s">
        <v>19</v>
      </c>
      <c r="D10" s="20">
        <v>800</v>
      </c>
      <c r="E10" s="23"/>
    </row>
    <row r="11" spans="1:5" x14ac:dyDescent="0.25">
      <c r="A11" s="322" t="s">
        <v>4</v>
      </c>
      <c r="B11" s="291"/>
      <c r="C11" s="333" t="s">
        <v>50</v>
      </c>
      <c r="D11" s="309"/>
      <c r="E11" s="305">
        <f>E14+E15</f>
        <v>452</v>
      </c>
    </row>
    <row r="12" spans="1:5" x14ac:dyDescent="0.25">
      <c r="A12" s="323"/>
      <c r="B12" s="292"/>
      <c r="C12" s="334"/>
      <c r="D12" s="310"/>
      <c r="E12" s="306"/>
    </row>
    <row r="13" spans="1:5" ht="18.75" x14ac:dyDescent="0.25">
      <c r="A13" s="323"/>
      <c r="B13" s="24"/>
      <c r="C13" s="340"/>
      <c r="D13" s="326"/>
      <c r="E13" s="325"/>
    </row>
    <row r="14" spans="1:5" ht="18.75" x14ac:dyDescent="0.25">
      <c r="A14" s="18"/>
      <c r="B14" s="19" t="s">
        <v>47</v>
      </c>
      <c r="C14" s="53" t="s">
        <v>33</v>
      </c>
      <c r="D14" s="25">
        <v>100</v>
      </c>
      <c r="E14" s="21">
        <v>398</v>
      </c>
    </row>
    <row r="15" spans="1:5" ht="18.75" x14ac:dyDescent="0.25">
      <c r="A15" s="26"/>
      <c r="B15" s="27" t="s">
        <v>47</v>
      </c>
      <c r="C15" s="53" t="s">
        <v>33</v>
      </c>
      <c r="D15" s="25">
        <v>200</v>
      </c>
      <c r="E15" s="21">
        <v>54</v>
      </c>
    </row>
    <row r="16" spans="1:5" ht="18.75" x14ac:dyDescent="0.25">
      <c r="A16" s="16" t="s">
        <v>5</v>
      </c>
      <c r="B16" s="15"/>
      <c r="C16" s="52" t="s">
        <v>20</v>
      </c>
      <c r="D16" s="16"/>
      <c r="E16" s="17">
        <f>E17+E18+E23+E29+E35+E39+E40+E41</f>
        <v>5381</v>
      </c>
    </row>
    <row r="17" spans="1:5" ht="18.75" x14ac:dyDescent="0.25">
      <c r="A17" s="20" t="s">
        <v>36</v>
      </c>
      <c r="B17" s="19" t="s">
        <v>48</v>
      </c>
      <c r="C17" s="42" t="s">
        <v>21</v>
      </c>
      <c r="D17" s="20">
        <v>100</v>
      </c>
      <c r="E17" s="21">
        <v>959</v>
      </c>
    </row>
    <row r="18" spans="1:5" x14ac:dyDescent="0.25">
      <c r="A18" s="322" t="s">
        <v>6</v>
      </c>
      <c r="B18" s="291"/>
      <c r="C18" s="335" t="s">
        <v>53</v>
      </c>
      <c r="D18" s="294"/>
      <c r="E18" s="299">
        <f>E20+E21+E22</f>
        <v>1706</v>
      </c>
    </row>
    <row r="19" spans="1:5" ht="27.2" customHeight="1" x14ac:dyDescent="0.25">
      <c r="A19" s="324"/>
      <c r="B19" s="293"/>
      <c r="C19" s="336"/>
      <c r="D19" s="296"/>
      <c r="E19" s="300"/>
    </row>
    <row r="20" spans="1:5" ht="18.75" x14ac:dyDescent="0.25">
      <c r="A20" s="26"/>
      <c r="B20" s="27" t="s">
        <v>51</v>
      </c>
      <c r="C20" s="42" t="s">
        <v>22</v>
      </c>
      <c r="D20" s="20">
        <v>100</v>
      </c>
      <c r="E20" s="28">
        <v>1192</v>
      </c>
    </row>
    <row r="21" spans="1:5" ht="18.75" x14ac:dyDescent="0.25">
      <c r="A21" s="26"/>
      <c r="B21" s="27" t="s">
        <v>51</v>
      </c>
      <c r="C21" s="42" t="s">
        <v>22</v>
      </c>
      <c r="D21" s="20">
        <v>200</v>
      </c>
      <c r="E21" s="28">
        <v>509</v>
      </c>
    </row>
    <row r="22" spans="1:5" ht="18.75" x14ac:dyDescent="0.25">
      <c r="A22" s="26"/>
      <c r="B22" s="27" t="s">
        <v>51</v>
      </c>
      <c r="C22" s="42" t="s">
        <v>22</v>
      </c>
      <c r="D22" s="20">
        <v>800</v>
      </c>
      <c r="E22" s="28">
        <v>5</v>
      </c>
    </row>
    <row r="23" spans="1:5" x14ac:dyDescent="0.25">
      <c r="A23" s="319" t="s">
        <v>7</v>
      </c>
      <c r="B23" s="291"/>
      <c r="C23" s="335" t="s">
        <v>52</v>
      </c>
      <c r="D23" s="294"/>
      <c r="E23" s="299">
        <f>E25+E26+E28+E27</f>
        <v>2283</v>
      </c>
    </row>
    <row r="24" spans="1:5" x14ac:dyDescent="0.25">
      <c r="A24" s="319"/>
      <c r="B24" s="293"/>
      <c r="C24" s="336"/>
      <c r="D24" s="296"/>
      <c r="E24" s="300"/>
    </row>
    <row r="25" spans="1:5" ht="18.75" x14ac:dyDescent="0.25">
      <c r="A25" s="20"/>
      <c r="B25" s="19" t="s">
        <v>54</v>
      </c>
      <c r="C25" s="42" t="s">
        <v>37</v>
      </c>
      <c r="D25" s="20">
        <v>100</v>
      </c>
      <c r="E25" s="30">
        <v>1869.1</v>
      </c>
    </row>
    <row r="26" spans="1:5" ht="18.75" x14ac:dyDescent="0.25">
      <c r="A26" s="20"/>
      <c r="B26" s="19" t="s">
        <v>54</v>
      </c>
      <c r="C26" s="42" t="s">
        <v>37</v>
      </c>
      <c r="D26" s="20">
        <v>200</v>
      </c>
      <c r="E26" s="30">
        <v>352.9</v>
      </c>
    </row>
    <row r="27" spans="1:5" s="6" customFormat="1" ht="18.75" x14ac:dyDescent="0.25">
      <c r="A27" s="158"/>
      <c r="B27" s="19" t="s">
        <v>54</v>
      </c>
      <c r="C27" s="42" t="s">
        <v>37</v>
      </c>
      <c r="D27" s="158">
        <v>800</v>
      </c>
      <c r="E27" s="30">
        <v>0.4</v>
      </c>
    </row>
    <row r="28" spans="1:5" ht="18.75" x14ac:dyDescent="0.25">
      <c r="A28" s="20"/>
      <c r="B28" s="19" t="s">
        <v>54</v>
      </c>
      <c r="C28" s="42" t="s">
        <v>85</v>
      </c>
      <c r="D28" s="20">
        <v>800</v>
      </c>
      <c r="E28" s="30">
        <v>60.6</v>
      </c>
    </row>
    <row r="29" spans="1:5" x14ac:dyDescent="0.25">
      <c r="A29" s="319" t="s">
        <v>8</v>
      </c>
      <c r="B29" s="291"/>
      <c r="C29" s="335" t="s">
        <v>56</v>
      </c>
      <c r="D29" s="294"/>
      <c r="E29" s="320">
        <f>E32+E33+E34</f>
        <v>124</v>
      </c>
    </row>
    <row r="30" spans="1:5" x14ac:dyDescent="0.25">
      <c r="A30" s="319"/>
      <c r="B30" s="292"/>
      <c r="C30" s="339"/>
      <c r="D30" s="295"/>
      <c r="E30" s="320"/>
    </row>
    <row r="31" spans="1:5" x14ac:dyDescent="0.25">
      <c r="A31" s="319"/>
      <c r="B31" s="293"/>
      <c r="C31" s="336"/>
      <c r="D31" s="296"/>
      <c r="E31" s="320"/>
    </row>
    <row r="32" spans="1:5" ht="18.75" x14ac:dyDescent="0.25">
      <c r="A32" s="31"/>
      <c r="B32" s="32" t="s">
        <v>57</v>
      </c>
      <c r="C32" s="42" t="s">
        <v>23</v>
      </c>
      <c r="D32" s="31">
        <v>800</v>
      </c>
      <c r="E32" s="23">
        <v>5</v>
      </c>
    </row>
    <row r="33" spans="1:5" ht="18.75" x14ac:dyDescent="0.25">
      <c r="A33" s="31"/>
      <c r="B33" s="32" t="s">
        <v>58</v>
      </c>
      <c r="C33" s="42" t="s">
        <v>25</v>
      </c>
      <c r="D33" s="31">
        <v>700</v>
      </c>
      <c r="E33" s="23">
        <v>1</v>
      </c>
    </row>
    <row r="34" spans="1:5" ht="18.75" x14ac:dyDescent="0.25">
      <c r="A34" s="31"/>
      <c r="B34" s="32" t="s">
        <v>51</v>
      </c>
      <c r="C34" s="42" t="s">
        <v>24</v>
      </c>
      <c r="D34" s="31">
        <v>500</v>
      </c>
      <c r="E34" s="23">
        <v>118</v>
      </c>
    </row>
    <row r="35" spans="1:5" x14ac:dyDescent="0.25">
      <c r="A35" s="327" t="s">
        <v>17</v>
      </c>
      <c r="B35" s="297"/>
      <c r="C35" s="335" t="s">
        <v>59</v>
      </c>
      <c r="D35" s="294"/>
      <c r="E35" s="305">
        <f>E37+E38</f>
        <v>7</v>
      </c>
    </row>
    <row r="36" spans="1:5" ht="23.45" customHeight="1" x14ac:dyDescent="0.25">
      <c r="A36" s="328"/>
      <c r="B36" s="298"/>
      <c r="C36" s="336"/>
      <c r="D36" s="296"/>
      <c r="E36" s="325"/>
    </row>
    <row r="37" spans="1:5" ht="18.75" x14ac:dyDescent="0.3">
      <c r="A37" s="33"/>
      <c r="B37" s="34" t="s">
        <v>60</v>
      </c>
      <c r="C37" s="42" t="s">
        <v>61</v>
      </c>
      <c r="D37" s="35">
        <v>200</v>
      </c>
      <c r="E37" s="36">
        <v>2</v>
      </c>
    </row>
    <row r="38" spans="1:5" ht="18.75" x14ac:dyDescent="0.3">
      <c r="A38" s="33"/>
      <c r="B38" s="34" t="s">
        <v>62</v>
      </c>
      <c r="C38" s="42" t="s">
        <v>26</v>
      </c>
      <c r="D38" s="35">
        <v>200</v>
      </c>
      <c r="E38" s="36">
        <v>5</v>
      </c>
    </row>
    <row r="39" spans="1:5" ht="24.75" customHeight="1" x14ac:dyDescent="0.25">
      <c r="A39" s="20" t="s">
        <v>9</v>
      </c>
      <c r="B39" s="19" t="s">
        <v>63</v>
      </c>
      <c r="C39" s="42" t="s">
        <v>27</v>
      </c>
      <c r="D39" s="20">
        <v>300</v>
      </c>
      <c r="E39" s="21">
        <v>70</v>
      </c>
    </row>
    <row r="40" spans="1:5" ht="37.5" x14ac:dyDescent="0.25">
      <c r="A40" s="20" t="s">
        <v>86</v>
      </c>
      <c r="B40" s="19" t="s">
        <v>87</v>
      </c>
      <c r="C40" s="42" t="s">
        <v>88</v>
      </c>
      <c r="D40" s="20">
        <v>200</v>
      </c>
      <c r="E40" s="21">
        <v>30</v>
      </c>
    </row>
    <row r="41" spans="1:5" ht="37.5" x14ac:dyDescent="0.25">
      <c r="A41" s="20" t="s">
        <v>18</v>
      </c>
      <c r="B41" s="19"/>
      <c r="C41" s="42" t="s">
        <v>67</v>
      </c>
      <c r="D41" s="20"/>
      <c r="E41" s="37">
        <f>E42+E43</f>
        <v>202</v>
      </c>
    </row>
    <row r="42" spans="1:5" ht="18.75" x14ac:dyDescent="0.25">
      <c r="A42" s="42"/>
      <c r="B42" s="19" t="s">
        <v>68</v>
      </c>
      <c r="C42" s="42" t="s">
        <v>28</v>
      </c>
      <c r="D42" s="20">
        <v>100</v>
      </c>
      <c r="E42" s="21">
        <v>189.6</v>
      </c>
    </row>
    <row r="43" spans="1:5" ht="18.75" x14ac:dyDescent="0.25">
      <c r="A43" s="20"/>
      <c r="B43" s="19" t="s">
        <v>68</v>
      </c>
      <c r="C43" s="42" t="s">
        <v>28</v>
      </c>
      <c r="D43" s="20">
        <v>200</v>
      </c>
      <c r="E43" s="21">
        <v>12.4</v>
      </c>
    </row>
    <row r="44" spans="1:5" x14ac:dyDescent="0.25">
      <c r="A44" s="329" t="s">
        <v>10</v>
      </c>
      <c r="B44" s="315"/>
      <c r="C44" s="337" t="s">
        <v>29</v>
      </c>
      <c r="D44" s="307"/>
      <c r="E44" s="330">
        <f>E46+E52+E57+E65+E66+E67+E68+E69+E70</f>
        <v>16336.5</v>
      </c>
    </row>
    <row r="45" spans="1:5" x14ac:dyDescent="0.25">
      <c r="A45" s="329"/>
      <c r="B45" s="316"/>
      <c r="C45" s="338"/>
      <c r="D45" s="308"/>
      <c r="E45" s="330"/>
    </row>
    <row r="46" spans="1:5" x14ac:dyDescent="0.25">
      <c r="A46" s="311" t="s">
        <v>11</v>
      </c>
      <c r="B46" s="313"/>
      <c r="C46" s="333" t="s">
        <v>71</v>
      </c>
      <c r="D46" s="309"/>
      <c r="E46" s="305">
        <f>E49+E50+E51</f>
        <v>3813.6</v>
      </c>
    </row>
    <row r="47" spans="1:5" x14ac:dyDescent="0.25">
      <c r="A47" s="312"/>
      <c r="B47" s="314"/>
      <c r="C47" s="334"/>
      <c r="D47" s="310"/>
      <c r="E47" s="306"/>
    </row>
    <row r="48" spans="1:5" ht="18.75" x14ac:dyDescent="0.25">
      <c r="A48" s="312"/>
      <c r="B48" s="38"/>
      <c r="C48" s="334"/>
      <c r="D48" s="39"/>
      <c r="E48" s="306"/>
    </row>
    <row r="49" spans="1:5" ht="18.75" x14ac:dyDescent="0.25">
      <c r="A49" s="165" t="s">
        <v>150</v>
      </c>
      <c r="B49" s="41" t="s">
        <v>72</v>
      </c>
      <c r="C49" s="42" t="s">
        <v>34</v>
      </c>
      <c r="D49" s="42">
        <v>200</v>
      </c>
      <c r="E49" s="21">
        <v>550.6</v>
      </c>
    </row>
    <row r="50" spans="1:5" ht="18.75" x14ac:dyDescent="0.25">
      <c r="A50" s="147" t="s">
        <v>149</v>
      </c>
      <c r="B50" s="141" t="s">
        <v>72</v>
      </c>
      <c r="C50" s="130" t="s">
        <v>35</v>
      </c>
      <c r="D50" s="130">
        <v>200</v>
      </c>
      <c r="E50" s="131">
        <v>1603.1</v>
      </c>
    </row>
    <row r="51" spans="1:5" s="6" customFormat="1" ht="18.75" x14ac:dyDescent="0.25">
      <c r="A51" s="163"/>
      <c r="B51" s="164" t="s">
        <v>72</v>
      </c>
      <c r="C51" s="53" t="s">
        <v>35</v>
      </c>
      <c r="D51" s="53">
        <v>200</v>
      </c>
      <c r="E51" s="157">
        <v>1659.9</v>
      </c>
    </row>
    <row r="52" spans="1:5" x14ac:dyDescent="0.25">
      <c r="A52" s="322" t="s">
        <v>12</v>
      </c>
      <c r="B52" s="331"/>
      <c r="C52" s="335" t="s">
        <v>89</v>
      </c>
      <c r="D52" s="294"/>
      <c r="E52" s="299">
        <f>E54+E55+E56</f>
        <v>905</v>
      </c>
    </row>
    <row r="53" spans="1:5" x14ac:dyDescent="0.25">
      <c r="A53" s="324"/>
      <c r="B53" s="332"/>
      <c r="C53" s="336"/>
      <c r="D53" s="296"/>
      <c r="E53" s="300"/>
    </row>
    <row r="54" spans="1:5" ht="18.75" x14ac:dyDescent="0.25">
      <c r="A54" s="132" t="s">
        <v>142</v>
      </c>
      <c r="B54" s="19" t="s">
        <v>74</v>
      </c>
      <c r="C54" s="42" t="s">
        <v>30</v>
      </c>
      <c r="D54" s="42">
        <v>200</v>
      </c>
      <c r="E54" s="28">
        <v>756.5</v>
      </c>
    </row>
    <row r="55" spans="1:5" ht="18.75" x14ac:dyDescent="0.25">
      <c r="A55" s="18"/>
      <c r="B55" s="142" t="s">
        <v>74</v>
      </c>
      <c r="C55" s="130" t="s">
        <v>43</v>
      </c>
      <c r="D55" s="130">
        <v>200</v>
      </c>
      <c r="E55" s="131">
        <v>135</v>
      </c>
    </row>
    <row r="56" spans="1:5" s="6" customFormat="1" ht="18.75" x14ac:dyDescent="0.25">
      <c r="A56" s="159"/>
      <c r="B56" s="149" t="s">
        <v>74</v>
      </c>
      <c r="C56" s="53" t="s">
        <v>43</v>
      </c>
      <c r="D56" s="53">
        <v>200</v>
      </c>
      <c r="E56" s="137">
        <v>13.5</v>
      </c>
    </row>
    <row r="57" spans="1:5" ht="18.75" x14ac:dyDescent="0.25">
      <c r="A57" s="22" t="s">
        <v>13</v>
      </c>
      <c r="B57" s="32"/>
      <c r="C57" s="42" t="s">
        <v>73</v>
      </c>
      <c r="D57" s="42"/>
      <c r="E57" s="37">
        <f>E58+E60+E61+E62+E63+E64+E59</f>
        <v>4940.1000000000004</v>
      </c>
    </row>
    <row r="58" spans="1:5" s="6" customFormat="1" ht="18.75" x14ac:dyDescent="0.25">
      <c r="A58" s="161" t="s">
        <v>152</v>
      </c>
      <c r="B58" s="32" t="s">
        <v>74</v>
      </c>
      <c r="C58" s="42" t="s">
        <v>31</v>
      </c>
      <c r="D58" s="42">
        <v>200</v>
      </c>
      <c r="E58" s="21">
        <v>694.7</v>
      </c>
    </row>
    <row r="59" spans="1:5" s="6" customFormat="1" ht="18.75" x14ac:dyDescent="0.25">
      <c r="A59" s="139" t="s">
        <v>141</v>
      </c>
      <c r="B59" s="138" t="s">
        <v>74</v>
      </c>
      <c r="C59" s="130" t="s">
        <v>140</v>
      </c>
      <c r="D59" s="130">
        <v>200</v>
      </c>
      <c r="E59" s="131">
        <v>100</v>
      </c>
    </row>
    <row r="60" spans="1:5" s="6" customFormat="1" ht="18.75" x14ac:dyDescent="0.25">
      <c r="A60" s="22"/>
      <c r="B60" s="138" t="s">
        <v>74</v>
      </c>
      <c r="C60" s="130" t="s">
        <v>90</v>
      </c>
      <c r="D60" s="130">
        <v>200</v>
      </c>
      <c r="E60" s="131">
        <v>824.4</v>
      </c>
    </row>
    <row r="61" spans="1:5" s="6" customFormat="1" ht="18.75" x14ac:dyDescent="0.25">
      <c r="A61" s="22"/>
      <c r="B61" s="32" t="s">
        <v>74</v>
      </c>
      <c r="C61" s="42" t="s">
        <v>90</v>
      </c>
      <c r="D61" s="42">
        <v>200</v>
      </c>
      <c r="E61" s="21">
        <v>605</v>
      </c>
    </row>
    <row r="62" spans="1:5" s="6" customFormat="1" ht="18.75" x14ac:dyDescent="0.25">
      <c r="A62" s="160" t="s">
        <v>151</v>
      </c>
      <c r="B62" s="138" t="s">
        <v>65</v>
      </c>
      <c r="C62" s="130" t="s">
        <v>91</v>
      </c>
      <c r="D62" s="130">
        <v>200</v>
      </c>
      <c r="E62" s="131">
        <v>2500</v>
      </c>
    </row>
    <row r="63" spans="1:5" s="6" customFormat="1" ht="18.75" x14ac:dyDescent="0.25">
      <c r="A63" s="22"/>
      <c r="B63" s="32" t="s">
        <v>65</v>
      </c>
      <c r="C63" s="42" t="s">
        <v>91</v>
      </c>
      <c r="D63" s="42">
        <v>200</v>
      </c>
      <c r="E63" s="21">
        <v>181</v>
      </c>
    </row>
    <row r="64" spans="1:5" s="6" customFormat="1" ht="18.75" x14ac:dyDescent="0.25">
      <c r="A64" s="22"/>
      <c r="B64" s="32" t="s">
        <v>65</v>
      </c>
      <c r="C64" s="42" t="s">
        <v>91</v>
      </c>
      <c r="D64" s="42">
        <v>200</v>
      </c>
      <c r="E64" s="21">
        <v>35</v>
      </c>
    </row>
    <row r="65" spans="1:5" ht="18.75" x14ac:dyDescent="0.25">
      <c r="A65" s="20" t="s">
        <v>14</v>
      </c>
      <c r="B65" s="19" t="s">
        <v>74</v>
      </c>
      <c r="C65" s="42" t="s">
        <v>92</v>
      </c>
      <c r="D65" s="20">
        <v>200</v>
      </c>
      <c r="E65" s="21">
        <v>50</v>
      </c>
    </row>
    <row r="66" spans="1:5" ht="18.75" x14ac:dyDescent="0.25">
      <c r="A66" s="20" t="s">
        <v>93</v>
      </c>
      <c r="B66" s="19" t="s">
        <v>74</v>
      </c>
      <c r="C66" s="42" t="s">
        <v>94</v>
      </c>
      <c r="D66" s="20">
        <v>200</v>
      </c>
      <c r="E66" s="21">
        <v>100.9</v>
      </c>
    </row>
    <row r="67" spans="1:5" ht="37.5" x14ac:dyDescent="0.25">
      <c r="A67" s="20" t="s">
        <v>95</v>
      </c>
      <c r="B67" s="19" t="s">
        <v>74</v>
      </c>
      <c r="C67" s="42" t="s">
        <v>96</v>
      </c>
      <c r="D67" s="20">
        <v>200</v>
      </c>
      <c r="E67" s="21">
        <v>50</v>
      </c>
    </row>
    <row r="68" spans="1:5" s="6" customFormat="1" ht="31.5" x14ac:dyDescent="0.25">
      <c r="A68" s="115" t="s">
        <v>143</v>
      </c>
      <c r="B68" s="19" t="s">
        <v>65</v>
      </c>
      <c r="C68" s="42" t="s">
        <v>97</v>
      </c>
      <c r="D68" s="20">
        <v>200</v>
      </c>
      <c r="E68" s="21">
        <v>131</v>
      </c>
    </row>
    <row r="69" spans="1:5" ht="37.5" x14ac:dyDescent="0.25">
      <c r="A69" s="20" t="s">
        <v>98</v>
      </c>
      <c r="B69" s="19" t="s">
        <v>65</v>
      </c>
      <c r="C69" s="53" t="s">
        <v>99</v>
      </c>
      <c r="D69" s="25">
        <v>200</v>
      </c>
      <c r="E69" s="21">
        <v>1</v>
      </c>
    </row>
    <row r="70" spans="1:5" s="6" customFormat="1" ht="18.75" x14ac:dyDescent="0.25">
      <c r="A70" s="29" t="s">
        <v>100</v>
      </c>
      <c r="B70" s="43"/>
      <c r="C70" s="54" t="s">
        <v>101</v>
      </c>
      <c r="D70" s="44"/>
      <c r="E70" s="37">
        <f>E71+E72+E73</f>
        <v>6344.9</v>
      </c>
    </row>
    <row r="71" spans="1:5" s="6" customFormat="1" ht="18.75" x14ac:dyDescent="0.25">
      <c r="A71" s="162" t="s">
        <v>153</v>
      </c>
      <c r="B71" s="143" t="s">
        <v>74</v>
      </c>
      <c r="C71" s="144" t="s">
        <v>102</v>
      </c>
      <c r="D71" s="145">
        <v>200</v>
      </c>
      <c r="E71" s="131">
        <v>4900</v>
      </c>
    </row>
    <row r="72" spans="1:5" s="6" customFormat="1" ht="18.75" x14ac:dyDescent="0.25">
      <c r="A72" s="20"/>
      <c r="B72" s="43" t="s">
        <v>74</v>
      </c>
      <c r="C72" s="54" t="s">
        <v>102</v>
      </c>
      <c r="D72" s="44">
        <v>200</v>
      </c>
      <c r="E72" s="21">
        <v>1021.9</v>
      </c>
    </row>
    <row r="73" spans="1:5" s="6" customFormat="1" ht="18.75" x14ac:dyDescent="0.25">
      <c r="A73" s="20"/>
      <c r="B73" s="43" t="s">
        <v>74</v>
      </c>
      <c r="C73" s="54" t="s">
        <v>102</v>
      </c>
      <c r="D73" s="44">
        <v>200</v>
      </c>
      <c r="E73" s="21">
        <v>423</v>
      </c>
    </row>
    <row r="74" spans="1:5" ht="37.5" x14ac:dyDescent="0.25">
      <c r="A74" s="16" t="s">
        <v>38</v>
      </c>
      <c r="B74" s="45"/>
      <c r="C74" s="55" t="s">
        <v>41</v>
      </c>
      <c r="D74" s="46"/>
      <c r="E74" s="17">
        <f>E75</f>
        <v>1</v>
      </c>
    </row>
    <row r="75" spans="1:5" ht="18.75" x14ac:dyDescent="0.25">
      <c r="A75" s="20" t="s">
        <v>39</v>
      </c>
      <c r="B75" s="43" t="s">
        <v>65</v>
      </c>
      <c r="C75" s="54" t="s">
        <v>40</v>
      </c>
      <c r="D75" s="44">
        <v>200</v>
      </c>
      <c r="E75" s="21">
        <v>1</v>
      </c>
    </row>
    <row r="76" spans="1:5" s="6" customFormat="1" ht="31.5" x14ac:dyDescent="0.25">
      <c r="A76" s="126" t="s">
        <v>135</v>
      </c>
      <c r="B76" s="103"/>
      <c r="C76" s="104" t="s">
        <v>127</v>
      </c>
      <c r="D76" s="57"/>
      <c r="E76" s="58">
        <f>E77</f>
        <v>15</v>
      </c>
    </row>
    <row r="77" spans="1:5" s="6" customFormat="1" ht="15.75" x14ac:dyDescent="0.25">
      <c r="A77" s="127" t="s">
        <v>144</v>
      </c>
      <c r="B77" s="56" t="s">
        <v>65</v>
      </c>
      <c r="C77" s="104" t="s">
        <v>125</v>
      </c>
      <c r="D77" s="57">
        <v>200</v>
      </c>
      <c r="E77" s="59">
        <v>15</v>
      </c>
    </row>
    <row r="78" spans="1:5" ht="18.75" x14ac:dyDescent="0.25">
      <c r="A78" s="47" t="s">
        <v>131</v>
      </c>
      <c r="B78" s="48" t="s">
        <v>82</v>
      </c>
      <c r="C78" s="49" t="s">
        <v>103</v>
      </c>
      <c r="D78" s="49">
        <v>800</v>
      </c>
      <c r="E78" s="50">
        <v>96</v>
      </c>
    </row>
    <row r="79" spans="1:5" ht="18.75" x14ac:dyDescent="0.25">
      <c r="A79" s="140" t="s">
        <v>154</v>
      </c>
      <c r="B79" s="15"/>
      <c r="C79" s="16"/>
      <c r="D79" s="16"/>
      <c r="E79" s="51">
        <f>E5+E16+E44+E74+E78+E76</f>
        <v>24377.5</v>
      </c>
    </row>
  </sheetData>
  <mergeCells count="47">
    <mergeCell ref="A2:E2"/>
    <mergeCell ref="A3:E3"/>
    <mergeCell ref="A6:A7"/>
    <mergeCell ref="B6:B7"/>
    <mergeCell ref="C6:C7"/>
    <mergeCell ref="D6:D7"/>
    <mergeCell ref="E6:E7"/>
    <mergeCell ref="A18:A19"/>
    <mergeCell ref="B18:B19"/>
    <mergeCell ref="C18:C19"/>
    <mergeCell ref="D18:D19"/>
    <mergeCell ref="E18:E19"/>
    <mergeCell ref="A11:A13"/>
    <mergeCell ref="B11:B12"/>
    <mergeCell ref="C11:C13"/>
    <mergeCell ref="D11:D13"/>
    <mergeCell ref="E11:E13"/>
    <mergeCell ref="A29:A31"/>
    <mergeCell ref="B29:B31"/>
    <mergeCell ref="C29:C31"/>
    <mergeCell ref="D29:D31"/>
    <mergeCell ref="E29:E31"/>
    <mergeCell ref="A23:A24"/>
    <mergeCell ref="B23:B24"/>
    <mergeCell ref="C23:C24"/>
    <mergeCell ref="D23:D24"/>
    <mergeCell ref="E23:E24"/>
    <mergeCell ref="A44:A45"/>
    <mergeCell ref="B44:B45"/>
    <mergeCell ref="C44:C45"/>
    <mergeCell ref="D44:D45"/>
    <mergeCell ref="E44:E45"/>
    <mergeCell ref="A35:A36"/>
    <mergeCell ref="B35:B36"/>
    <mergeCell ref="C35:C36"/>
    <mergeCell ref="D35:D36"/>
    <mergeCell ref="E35:E36"/>
    <mergeCell ref="A52:A53"/>
    <mergeCell ref="B52:B53"/>
    <mergeCell ref="C52:C53"/>
    <mergeCell ref="D52:D53"/>
    <mergeCell ref="E52:E53"/>
    <mergeCell ref="A46:A48"/>
    <mergeCell ref="B46:B47"/>
    <mergeCell ref="C46:C48"/>
    <mergeCell ref="D46:D47"/>
    <mergeCell ref="E46:E48"/>
  </mergeCells>
  <pageMargins left="0.70866141732283472" right="0.17" top="0.15748031496062992" bottom="0.18" header="0.16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view="pageBreakPreview" zoomScale="60" workbookViewId="0">
      <selection activeCell="A10" sqref="A10"/>
    </sheetView>
  </sheetViews>
  <sheetFormatPr defaultRowHeight="15" x14ac:dyDescent="0.25"/>
  <cols>
    <col min="1" max="1" width="95.85546875" customWidth="1"/>
    <col min="2" max="2" width="6.85546875" customWidth="1"/>
    <col min="3" max="3" width="17.7109375" customWidth="1"/>
    <col min="4" max="4" width="7.42578125" customWidth="1"/>
    <col min="5" max="5" width="14.42578125" customWidth="1"/>
  </cols>
  <sheetData>
    <row r="1" spans="1:5" x14ac:dyDescent="0.25">
      <c r="A1" s="6"/>
      <c r="B1" s="10"/>
      <c r="C1" s="9"/>
      <c r="D1" s="9"/>
      <c r="E1" s="10"/>
    </row>
    <row r="2" spans="1:5" ht="18.75" x14ac:dyDescent="0.3">
      <c r="A2" s="317" t="s">
        <v>104</v>
      </c>
      <c r="B2" s="317"/>
      <c r="C2" s="317"/>
      <c r="D2" s="317"/>
      <c r="E2" s="317"/>
    </row>
    <row r="3" spans="1:5" ht="18.75" x14ac:dyDescent="0.3">
      <c r="A3" s="318" t="s">
        <v>83</v>
      </c>
      <c r="B3" s="318"/>
      <c r="C3" s="318"/>
      <c r="D3" s="318"/>
      <c r="E3" s="318"/>
    </row>
    <row r="4" spans="1:5" ht="37.5" x14ac:dyDescent="0.3">
      <c r="A4" s="60" t="s">
        <v>0</v>
      </c>
      <c r="B4" s="61" t="s">
        <v>44</v>
      </c>
      <c r="C4" s="62" t="s">
        <v>16</v>
      </c>
      <c r="D4" s="63" t="s">
        <v>45</v>
      </c>
      <c r="E4" s="12" t="s">
        <v>1</v>
      </c>
    </row>
    <row r="5" spans="1:5" ht="37.5" x14ac:dyDescent="0.3">
      <c r="A5" s="64" t="s">
        <v>2</v>
      </c>
      <c r="B5" s="15"/>
      <c r="C5" s="65" t="s">
        <v>32</v>
      </c>
      <c r="D5" s="66"/>
      <c r="E5" s="67">
        <f>E6+E12</f>
        <v>2790.5</v>
      </c>
    </row>
    <row r="6" spans="1:5" x14ac:dyDescent="0.25">
      <c r="A6" s="368" t="s">
        <v>3</v>
      </c>
      <c r="B6" s="291"/>
      <c r="C6" s="352" t="s">
        <v>49</v>
      </c>
      <c r="D6" s="354"/>
      <c r="E6" s="358">
        <f>E8+E9+E11+E10</f>
        <v>2414.5</v>
      </c>
    </row>
    <row r="7" spans="1:5" ht="22.5" customHeight="1" x14ac:dyDescent="0.25">
      <c r="A7" s="368"/>
      <c r="B7" s="293"/>
      <c r="C7" s="353"/>
      <c r="D7" s="355"/>
      <c r="E7" s="359"/>
    </row>
    <row r="8" spans="1:5" ht="18.75" x14ac:dyDescent="0.3">
      <c r="A8" s="92"/>
      <c r="B8" s="19" t="s">
        <v>47</v>
      </c>
      <c r="C8" s="68" t="s">
        <v>19</v>
      </c>
      <c r="D8" s="69">
        <v>100</v>
      </c>
      <c r="E8" s="70">
        <v>1055.5</v>
      </c>
    </row>
    <row r="9" spans="1:5" ht="18.75" x14ac:dyDescent="0.3">
      <c r="A9" s="134" t="s">
        <v>147</v>
      </c>
      <c r="B9" s="19" t="s">
        <v>47</v>
      </c>
      <c r="C9" s="68" t="s">
        <v>19</v>
      </c>
      <c r="D9" s="69">
        <v>200</v>
      </c>
      <c r="E9" s="70">
        <v>1289</v>
      </c>
    </row>
    <row r="10" spans="1:5" s="6" customFormat="1" ht="18.75" x14ac:dyDescent="0.3">
      <c r="A10" s="135" t="s">
        <v>148</v>
      </c>
      <c r="B10" s="142" t="s">
        <v>47</v>
      </c>
      <c r="C10" s="128" t="s">
        <v>145</v>
      </c>
      <c r="D10" s="146">
        <v>200</v>
      </c>
      <c r="E10" s="71">
        <v>70</v>
      </c>
    </row>
    <row r="11" spans="1:5" ht="18.75" x14ac:dyDescent="0.3">
      <c r="A11" s="95"/>
      <c r="B11" s="19" t="s">
        <v>47</v>
      </c>
      <c r="C11" s="68" t="s">
        <v>19</v>
      </c>
      <c r="D11" s="69">
        <v>800</v>
      </c>
      <c r="E11" s="71"/>
    </row>
    <row r="12" spans="1:5" x14ac:dyDescent="0.25">
      <c r="A12" s="343" t="s">
        <v>4</v>
      </c>
      <c r="B12" s="291"/>
      <c r="C12" s="345" t="s">
        <v>50</v>
      </c>
      <c r="D12" s="347"/>
      <c r="E12" s="358">
        <f>E15+E16</f>
        <v>376</v>
      </c>
    </row>
    <row r="13" spans="1:5" x14ac:dyDescent="0.25">
      <c r="A13" s="344"/>
      <c r="B13" s="292"/>
      <c r="C13" s="346"/>
      <c r="D13" s="348"/>
      <c r="E13" s="350"/>
    </row>
    <row r="14" spans="1:5" ht="18.75" x14ac:dyDescent="0.25">
      <c r="A14" s="344"/>
      <c r="B14" s="91"/>
      <c r="C14" s="372"/>
      <c r="D14" s="373"/>
      <c r="E14" s="359"/>
    </row>
    <row r="15" spans="1:5" ht="18.75" x14ac:dyDescent="0.3">
      <c r="A15" s="92"/>
      <c r="B15" s="19" t="s">
        <v>47</v>
      </c>
      <c r="C15" s="72" t="s">
        <v>33</v>
      </c>
      <c r="D15" s="73">
        <v>100</v>
      </c>
      <c r="E15" s="70">
        <v>299</v>
      </c>
    </row>
    <row r="16" spans="1:5" ht="18.75" x14ac:dyDescent="0.3">
      <c r="A16" s="96"/>
      <c r="B16" s="90" t="s">
        <v>47</v>
      </c>
      <c r="C16" s="72" t="s">
        <v>33</v>
      </c>
      <c r="D16" s="73">
        <v>200</v>
      </c>
      <c r="E16" s="70">
        <v>77</v>
      </c>
    </row>
    <row r="17" spans="1:5" ht="37.5" x14ac:dyDescent="0.3">
      <c r="A17" s="99" t="s">
        <v>5</v>
      </c>
      <c r="B17" s="15"/>
      <c r="C17" s="65" t="s">
        <v>20</v>
      </c>
      <c r="D17" s="66"/>
      <c r="E17" s="67">
        <f>E18+E19+E24+E30+E36+E42+E43</f>
        <v>4960.3999999999996</v>
      </c>
    </row>
    <row r="18" spans="1:5" ht="37.5" x14ac:dyDescent="0.3">
      <c r="A18" s="92" t="s">
        <v>36</v>
      </c>
      <c r="B18" s="19" t="s">
        <v>48</v>
      </c>
      <c r="C18" s="68" t="s">
        <v>21</v>
      </c>
      <c r="D18" s="69">
        <v>100</v>
      </c>
      <c r="E18" s="70">
        <v>934</v>
      </c>
    </row>
    <row r="19" spans="1:5" ht="24" customHeight="1" x14ac:dyDescent="0.25">
      <c r="A19" s="343" t="s">
        <v>6</v>
      </c>
      <c r="B19" s="291"/>
      <c r="C19" s="352" t="s">
        <v>53</v>
      </c>
      <c r="D19" s="354"/>
      <c r="E19" s="356">
        <f>E21+E22+E23</f>
        <v>1333.7</v>
      </c>
    </row>
    <row r="20" spans="1:5" x14ac:dyDescent="0.25">
      <c r="A20" s="351"/>
      <c r="B20" s="293"/>
      <c r="C20" s="353"/>
      <c r="D20" s="355"/>
      <c r="E20" s="357"/>
    </row>
    <row r="21" spans="1:5" ht="18.75" x14ac:dyDescent="0.3">
      <c r="A21" s="96"/>
      <c r="B21" s="90" t="s">
        <v>51</v>
      </c>
      <c r="C21" s="68" t="s">
        <v>22</v>
      </c>
      <c r="D21" s="69">
        <v>100</v>
      </c>
      <c r="E21" s="75">
        <v>877.7</v>
      </c>
    </row>
    <row r="22" spans="1:5" ht="18.75" x14ac:dyDescent="0.3">
      <c r="A22" s="96"/>
      <c r="B22" s="90" t="s">
        <v>51</v>
      </c>
      <c r="C22" s="68" t="s">
        <v>22</v>
      </c>
      <c r="D22" s="69">
        <v>200</v>
      </c>
      <c r="E22" s="75">
        <v>456</v>
      </c>
    </row>
    <row r="23" spans="1:5" ht="18.75" x14ac:dyDescent="0.3">
      <c r="A23" s="96"/>
      <c r="B23" s="90" t="s">
        <v>51</v>
      </c>
      <c r="C23" s="68" t="s">
        <v>22</v>
      </c>
      <c r="D23" s="69">
        <v>800</v>
      </c>
      <c r="E23" s="75">
        <v>0</v>
      </c>
    </row>
    <row r="24" spans="1:5" x14ac:dyDescent="0.25">
      <c r="A24" s="368" t="s">
        <v>7</v>
      </c>
      <c r="B24" s="291"/>
      <c r="C24" s="352" t="s">
        <v>52</v>
      </c>
      <c r="D24" s="354"/>
      <c r="E24" s="356">
        <f>E26+E28+E29+E27</f>
        <v>1954.8999999999999</v>
      </c>
    </row>
    <row r="25" spans="1:5" x14ac:dyDescent="0.25">
      <c r="A25" s="368"/>
      <c r="B25" s="293"/>
      <c r="C25" s="353"/>
      <c r="D25" s="355"/>
      <c r="E25" s="357"/>
    </row>
    <row r="26" spans="1:5" ht="18.75" x14ac:dyDescent="0.3">
      <c r="A26" s="92"/>
      <c r="B26" s="19" t="s">
        <v>54</v>
      </c>
      <c r="C26" s="68" t="s">
        <v>37</v>
      </c>
      <c r="D26" s="69">
        <v>100</v>
      </c>
      <c r="E26" s="75">
        <v>1667.7</v>
      </c>
    </row>
    <row r="27" spans="1:5" s="6" customFormat="1" ht="18.75" x14ac:dyDescent="0.3">
      <c r="A27" s="153"/>
      <c r="B27" s="19" t="s">
        <v>54</v>
      </c>
      <c r="C27" s="68" t="s">
        <v>37</v>
      </c>
      <c r="D27" s="69">
        <v>200</v>
      </c>
      <c r="E27" s="75">
        <v>14.2</v>
      </c>
    </row>
    <row r="28" spans="1:5" ht="18.75" x14ac:dyDescent="0.3">
      <c r="A28" s="92"/>
      <c r="B28" s="19" t="s">
        <v>54</v>
      </c>
      <c r="C28" s="68" t="s">
        <v>37</v>
      </c>
      <c r="D28" s="69">
        <v>800</v>
      </c>
      <c r="E28" s="75">
        <v>2.1</v>
      </c>
    </row>
    <row r="29" spans="1:5" ht="18.75" x14ac:dyDescent="0.3">
      <c r="A29" s="166" t="s">
        <v>158</v>
      </c>
      <c r="B29" s="19" t="s">
        <v>54</v>
      </c>
      <c r="C29" s="68" t="s">
        <v>85</v>
      </c>
      <c r="D29" s="69">
        <v>800</v>
      </c>
      <c r="E29" s="75">
        <v>270.89999999999998</v>
      </c>
    </row>
    <row r="30" spans="1:5" x14ac:dyDescent="0.25">
      <c r="A30" s="368" t="s">
        <v>8</v>
      </c>
      <c r="B30" s="291"/>
      <c r="C30" s="352" t="s">
        <v>56</v>
      </c>
      <c r="D30" s="354"/>
      <c r="E30" s="371">
        <f>E33+E34+E35</f>
        <v>118</v>
      </c>
    </row>
    <row r="31" spans="1:5" x14ac:dyDescent="0.25">
      <c r="A31" s="368"/>
      <c r="B31" s="292"/>
      <c r="C31" s="369"/>
      <c r="D31" s="370"/>
      <c r="E31" s="371"/>
    </row>
    <row r="32" spans="1:5" x14ac:dyDescent="0.25">
      <c r="A32" s="368"/>
      <c r="B32" s="293"/>
      <c r="C32" s="353"/>
      <c r="D32" s="355"/>
      <c r="E32" s="371"/>
    </row>
    <row r="33" spans="1:5" ht="18.75" x14ac:dyDescent="0.3">
      <c r="A33" s="95"/>
      <c r="B33" s="89" t="s">
        <v>57</v>
      </c>
      <c r="C33" s="68" t="s">
        <v>23</v>
      </c>
      <c r="D33" s="93">
        <v>800</v>
      </c>
      <c r="E33" s="71">
        <v>1</v>
      </c>
    </row>
    <row r="34" spans="1:5" ht="18.75" x14ac:dyDescent="0.3">
      <c r="A34" s="95"/>
      <c r="B34" s="89" t="s">
        <v>58</v>
      </c>
      <c r="C34" s="68" t="s">
        <v>25</v>
      </c>
      <c r="D34" s="93">
        <v>700</v>
      </c>
      <c r="E34" s="71">
        <v>1</v>
      </c>
    </row>
    <row r="35" spans="1:5" ht="18.75" x14ac:dyDescent="0.3">
      <c r="A35" s="95"/>
      <c r="B35" s="89" t="s">
        <v>51</v>
      </c>
      <c r="C35" s="68" t="s">
        <v>24</v>
      </c>
      <c r="D35" s="93">
        <v>500</v>
      </c>
      <c r="E35" s="71">
        <v>116</v>
      </c>
    </row>
    <row r="36" spans="1:5" x14ac:dyDescent="0.25">
      <c r="A36" s="343" t="s">
        <v>17</v>
      </c>
      <c r="B36" s="291"/>
      <c r="C36" s="352" t="s">
        <v>59</v>
      </c>
      <c r="D36" s="354"/>
      <c r="E36" s="358">
        <f>E38+E39+E40+E41</f>
        <v>529</v>
      </c>
    </row>
    <row r="37" spans="1:5" ht="21" customHeight="1" x14ac:dyDescent="0.25">
      <c r="A37" s="351"/>
      <c r="B37" s="293"/>
      <c r="C37" s="353"/>
      <c r="D37" s="355"/>
      <c r="E37" s="359"/>
    </row>
    <row r="38" spans="1:5" ht="18.75" x14ac:dyDescent="0.3">
      <c r="A38" s="96"/>
      <c r="B38" s="90" t="s">
        <v>60</v>
      </c>
      <c r="C38" s="68" t="s">
        <v>61</v>
      </c>
      <c r="D38" s="94">
        <v>200</v>
      </c>
      <c r="E38" s="76">
        <v>62</v>
      </c>
    </row>
    <row r="39" spans="1:5" ht="18.75" x14ac:dyDescent="0.3">
      <c r="A39" s="96"/>
      <c r="B39" s="90" t="s">
        <v>105</v>
      </c>
      <c r="C39" s="68" t="s">
        <v>106</v>
      </c>
      <c r="D39" s="94">
        <v>600</v>
      </c>
      <c r="E39" s="76">
        <v>387</v>
      </c>
    </row>
    <row r="40" spans="1:5" s="6" customFormat="1" ht="18.75" x14ac:dyDescent="0.3">
      <c r="A40" s="96"/>
      <c r="B40" s="90" t="s">
        <v>62</v>
      </c>
      <c r="C40" s="68" t="s">
        <v>107</v>
      </c>
      <c r="D40" s="94">
        <v>200</v>
      </c>
      <c r="E40" s="76">
        <v>30</v>
      </c>
    </row>
    <row r="41" spans="1:5" s="6" customFormat="1" ht="18.75" x14ac:dyDescent="0.3">
      <c r="A41" s="155"/>
      <c r="B41" s="152" t="s">
        <v>62</v>
      </c>
      <c r="C41" s="68" t="s">
        <v>26</v>
      </c>
      <c r="D41" s="154">
        <v>200</v>
      </c>
      <c r="E41" s="76">
        <v>50</v>
      </c>
    </row>
    <row r="42" spans="1:5" ht="37.5" x14ac:dyDescent="0.3">
      <c r="A42" s="92" t="s">
        <v>108</v>
      </c>
      <c r="B42" s="74" t="s">
        <v>87</v>
      </c>
      <c r="C42" s="68" t="s">
        <v>109</v>
      </c>
      <c r="D42" s="69">
        <v>200</v>
      </c>
      <c r="E42" s="70">
        <v>10</v>
      </c>
    </row>
    <row r="43" spans="1:5" s="6" customFormat="1" ht="37.5" x14ac:dyDescent="0.3">
      <c r="A43" s="92" t="s">
        <v>110</v>
      </c>
      <c r="B43" s="19"/>
      <c r="C43" s="68" t="s">
        <v>112</v>
      </c>
      <c r="D43" s="69"/>
      <c r="E43" s="98">
        <f>E44+E45</f>
        <v>80.800000000000011</v>
      </c>
    </row>
    <row r="44" spans="1:5" ht="18.75" x14ac:dyDescent="0.3">
      <c r="A44" s="92"/>
      <c r="B44" s="19" t="s">
        <v>68</v>
      </c>
      <c r="C44" s="68" t="s">
        <v>111</v>
      </c>
      <c r="D44" s="69">
        <v>100</v>
      </c>
      <c r="E44" s="70">
        <v>75.900000000000006</v>
      </c>
    </row>
    <row r="45" spans="1:5" s="6" customFormat="1" ht="18.75" x14ac:dyDescent="0.3">
      <c r="A45" s="92"/>
      <c r="B45" s="19" t="s">
        <v>68</v>
      </c>
      <c r="C45" s="68" t="s">
        <v>111</v>
      </c>
      <c r="D45" s="69">
        <v>200</v>
      </c>
      <c r="E45" s="70">
        <v>4.9000000000000004</v>
      </c>
    </row>
    <row r="46" spans="1:5" x14ac:dyDescent="0.25">
      <c r="A46" s="360" t="s">
        <v>10</v>
      </c>
      <c r="B46" s="361"/>
      <c r="C46" s="363" t="s">
        <v>29</v>
      </c>
      <c r="D46" s="365"/>
      <c r="E46" s="367">
        <f>E48+E54+E59+E61+E64+E66+E68+E70</f>
        <v>7208.0999999999995</v>
      </c>
    </row>
    <row r="47" spans="1:5" x14ac:dyDescent="0.25">
      <c r="A47" s="360"/>
      <c r="B47" s="362"/>
      <c r="C47" s="364"/>
      <c r="D47" s="366"/>
      <c r="E47" s="367"/>
    </row>
    <row r="48" spans="1:5" x14ac:dyDescent="0.25">
      <c r="A48" s="343" t="s">
        <v>11</v>
      </c>
      <c r="B48" s="291"/>
      <c r="C48" s="345" t="s">
        <v>71</v>
      </c>
      <c r="D48" s="347"/>
      <c r="E48" s="349">
        <f>E51+E52+E53</f>
        <v>4716.7</v>
      </c>
    </row>
    <row r="49" spans="1:5" x14ac:dyDescent="0.25">
      <c r="A49" s="344"/>
      <c r="B49" s="292"/>
      <c r="C49" s="346"/>
      <c r="D49" s="348"/>
      <c r="E49" s="350"/>
    </row>
    <row r="50" spans="1:5" ht="18.75" x14ac:dyDescent="0.3">
      <c r="A50" s="344"/>
      <c r="B50" s="91"/>
      <c r="C50" s="346"/>
      <c r="D50" s="97"/>
      <c r="E50" s="350"/>
    </row>
    <row r="51" spans="1:5" ht="18.75" x14ac:dyDescent="0.3">
      <c r="A51" s="166" t="s">
        <v>155</v>
      </c>
      <c r="B51" s="19" t="s">
        <v>72</v>
      </c>
      <c r="C51" s="68" t="s">
        <v>34</v>
      </c>
      <c r="D51" s="69">
        <v>200</v>
      </c>
      <c r="E51" s="70">
        <v>884.9</v>
      </c>
    </row>
    <row r="52" spans="1:5" ht="30.75" x14ac:dyDescent="0.3">
      <c r="A52" s="148" t="s">
        <v>156</v>
      </c>
      <c r="B52" s="19" t="s">
        <v>72</v>
      </c>
      <c r="C52" s="128" t="s">
        <v>35</v>
      </c>
      <c r="D52" s="69">
        <v>200</v>
      </c>
      <c r="E52" s="133">
        <v>1401.7</v>
      </c>
    </row>
    <row r="53" spans="1:5" s="6" customFormat="1" ht="18.75" x14ac:dyDescent="0.3">
      <c r="A53" s="156" t="s">
        <v>146</v>
      </c>
      <c r="B53" s="19" t="s">
        <v>72</v>
      </c>
      <c r="C53" s="72" t="s">
        <v>35</v>
      </c>
      <c r="D53" s="69">
        <v>200</v>
      </c>
      <c r="E53" s="151">
        <v>2430.1</v>
      </c>
    </row>
    <row r="54" spans="1:5" x14ac:dyDescent="0.25">
      <c r="A54" s="343" t="s">
        <v>12</v>
      </c>
      <c r="B54" s="291"/>
      <c r="C54" s="352" t="s">
        <v>89</v>
      </c>
      <c r="D54" s="354"/>
      <c r="E54" s="356">
        <f>E56+E57+E58</f>
        <v>863.69999999999993</v>
      </c>
    </row>
    <row r="55" spans="1:5" x14ac:dyDescent="0.25">
      <c r="A55" s="351"/>
      <c r="B55" s="293"/>
      <c r="C55" s="353"/>
      <c r="D55" s="355"/>
      <c r="E55" s="357"/>
    </row>
    <row r="56" spans="1:5" ht="18.75" x14ac:dyDescent="0.3">
      <c r="A56" s="92"/>
      <c r="B56" s="19" t="s">
        <v>74</v>
      </c>
      <c r="C56" s="68" t="s">
        <v>30</v>
      </c>
      <c r="D56" s="69">
        <v>200</v>
      </c>
      <c r="E56" s="75">
        <v>656.1</v>
      </c>
    </row>
    <row r="57" spans="1:5" ht="18.75" x14ac:dyDescent="0.3">
      <c r="A57" s="134" t="s">
        <v>138</v>
      </c>
      <c r="B57" s="19" t="s">
        <v>74</v>
      </c>
      <c r="C57" s="128" t="s">
        <v>43</v>
      </c>
      <c r="D57" s="69">
        <v>200</v>
      </c>
      <c r="E57" s="133">
        <v>188.7</v>
      </c>
    </row>
    <row r="58" spans="1:5" s="6" customFormat="1" ht="18.75" x14ac:dyDescent="0.3">
      <c r="A58" s="135" t="s">
        <v>146</v>
      </c>
      <c r="B58" s="19" t="s">
        <v>74</v>
      </c>
      <c r="C58" s="72" t="s">
        <v>43</v>
      </c>
      <c r="D58" s="69">
        <v>200</v>
      </c>
      <c r="E58" s="150">
        <v>18.899999999999999</v>
      </c>
    </row>
    <row r="59" spans="1:5" s="6" customFormat="1" ht="18.75" x14ac:dyDescent="0.3">
      <c r="A59" s="95" t="s">
        <v>13</v>
      </c>
      <c r="B59" s="89"/>
      <c r="C59" s="68" t="s">
        <v>73</v>
      </c>
      <c r="D59" s="69"/>
      <c r="E59" s="77">
        <f>E60</f>
        <v>550.20000000000005</v>
      </c>
    </row>
    <row r="60" spans="1:5" ht="18.75" x14ac:dyDescent="0.3">
      <c r="A60" s="95"/>
      <c r="B60" s="89" t="s">
        <v>74</v>
      </c>
      <c r="C60" s="68" t="s">
        <v>31</v>
      </c>
      <c r="D60" s="69">
        <v>200</v>
      </c>
      <c r="E60" s="70">
        <v>550.20000000000005</v>
      </c>
    </row>
    <row r="61" spans="1:5" s="6" customFormat="1" ht="37.5" x14ac:dyDescent="0.3">
      <c r="A61" s="92" t="s">
        <v>14</v>
      </c>
      <c r="B61" s="89"/>
      <c r="C61" s="68" t="s">
        <v>113</v>
      </c>
      <c r="D61" s="69"/>
      <c r="E61" s="98">
        <f>E62</f>
        <v>65</v>
      </c>
    </row>
    <row r="62" spans="1:5" ht="18.75" x14ac:dyDescent="0.3">
      <c r="A62" s="92"/>
      <c r="B62" s="19" t="s">
        <v>74</v>
      </c>
      <c r="C62" s="68" t="s">
        <v>75</v>
      </c>
      <c r="D62" s="69">
        <v>200</v>
      </c>
      <c r="E62" s="70">
        <v>65</v>
      </c>
    </row>
    <row r="63" spans="1:5" s="6" customFormat="1" ht="18.75" x14ac:dyDescent="0.3">
      <c r="A63" s="92"/>
      <c r="B63" s="19"/>
      <c r="C63" s="68"/>
      <c r="D63" s="69"/>
      <c r="E63" s="70"/>
    </row>
    <row r="64" spans="1:5" ht="18.75" x14ac:dyDescent="0.3">
      <c r="A64" s="92" t="s">
        <v>114</v>
      </c>
      <c r="B64" s="19"/>
      <c r="C64" s="68" t="s">
        <v>115</v>
      </c>
      <c r="D64" s="69"/>
      <c r="E64" s="98">
        <f>E65</f>
        <v>30</v>
      </c>
    </row>
    <row r="65" spans="1:5" s="6" customFormat="1" ht="18.75" x14ac:dyDescent="0.3">
      <c r="A65" s="92"/>
      <c r="B65" s="19" t="s">
        <v>74</v>
      </c>
      <c r="C65" s="68" t="s">
        <v>94</v>
      </c>
      <c r="D65" s="69">
        <v>200</v>
      </c>
      <c r="E65" s="70">
        <v>30</v>
      </c>
    </row>
    <row r="66" spans="1:5" ht="37.5" x14ac:dyDescent="0.3">
      <c r="A66" s="129" t="s">
        <v>116</v>
      </c>
      <c r="B66" s="19"/>
      <c r="C66" s="68" t="s">
        <v>117</v>
      </c>
      <c r="D66" s="69"/>
      <c r="E66" s="98">
        <f>E67</f>
        <v>27</v>
      </c>
    </row>
    <row r="67" spans="1:5" s="6" customFormat="1" ht="18.75" x14ac:dyDescent="0.3">
      <c r="A67" s="92"/>
      <c r="B67" s="19" t="s">
        <v>74</v>
      </c>
      <c r="C67" s="68" t="s">
        <v>96</v>
      </c>
      <c r="D67" s="69">
        <v>200</v>
      </c>
      <c r="E67" s="70">
        <v>27</v>
      </c>
    </row>
    <row r="68" spans="1:5" ht="18.75" x14ac:dyDescent="0.3">
      <c r="A68" s="92" t="s">
        <v>118</v>
      </c>
      <c r="B68" s="19"/>
      <c r="C68" s="72" t="s">
        <v>119</v>
      </c>
      <c r="D68" s="73"/>
      <c r="E68" s="98">
        <f>E69</f>
        <v>904.5</v>
      </c>
    </row>
    <row r="69" spans="1:5" s="6" customFormat="1" ht="18.75" x14ac:dyDescent="0.3">
      <c r="A69" s="92"/>
      <c r="B69" s="19" t="s">
        <v>121</v>
      </c>
      <c r="C69" s="72" t="s">
        <v>120</v>
      </c>
      <c r="D69" s="73">
        <v>200</v>
      </c>
      <c r="E69" s="70">
        <v>904.5</v>
      </c>
    </row>
    <row r="70" spans="1:5" s="6" customFormat="1" ht="18.75" x14ac:dyDescent="0.3">
      <c r="A70" s="92" t="s">
        <v>122</v>
      </c>
      <c r="B70" s="43"/>
      <c r="C70" s="78" t="s">
        <v>123</v>
      </c>
      <c r="D70" s="79"/>
      <c r="E70" s="98">
        <f>E71+E72</f>
        <v>51</v>
      </c>
    </row>
    <row r="71" spans="1:5" s="6" customFormat="1" ht="18.75" x14ac:dyDescent="0.3">
      <c r="A71" s="92"/>
      <c r="B71" s="43" t="s">
        <v>65</v>
      </c>
      <c r="C71" s="78" t="s">
        <v>124</v>
      </c>
      <c r="D71" s="79">
        <v>200</v>
      </c>
      <c r="E71" s="70">
        <v>50</v>
      </c>
    </row>
    <row r="72" spans="1:5" s="6" customFormat="1" ht="18.75" x14ac:dyDescent="0.3">
      <c r="A72" s="92"/>
      <c r="B72" s="43" t="s">
        <v>65</v>
      </c>
      <c r="C72" s="78" t="s">
        <v>99</v>
      </c>
      <c r="D72" s="79">
        <v>200</v>
      </c>
      <c r="E72" s="70">
        <v>1</v>
      </c>
    </row>
    <row r="73" spans="1:5" ht="18.75" x14ac:dyDescent="0.3">
      <c r="A73" s="80" t="s">
        <v>131</v>
      </c>
      <c r="B73" s="100" t="s">
        <v>82</v>
      </c>
      <c r="C73" s="82">
        <v>9910192070</v>
      </c>
      <c r="D73" s="83">
        <v>800</v>
      </c>
      <c r="E73" s="84">
        <v>86</v>
      </c>
    </row>
    <row r="74" spans="1:5" s="6" customFormat="1" ht="37.5" x14ac:dyDescent="0.3">
      <c r="A74" s="80" t="s">
        <v>139</v>
      </c>
      <c r="B74" s="81"/>
      <c r="C74" s="85" t="s">
        <v>127</v>
      </c>
      <c r="D74" s="83"/>
      <c r="E74" s="86">
        <f>E75</f>
        <v>15</v>
      </c>
    </row>
    <row r="75" spans="1:5" s="6" customFormat="1" ht="45.2" customHeight="1" x14ac:dyDescent="0.3">
      <c r="A75" s="87" t="s">
        <v>137</v>
      </c>
      <c r="B75" s="136" t="s">
        <v>65</v>
      </c>
      <c r="C75" s="85" t="s">
        <v>125</v>
      </c>
      <c r="D75" s="83">
        <v>200</v>
      </c>
      <c r="E75" s="84">
        <v>15</v>
      </c>
    </row>
    <row r="76" spans="1:5" ht="18.75" x14ac:dyDescent="0.3">
      <c r="A76" s="64" t="s">
        <v>157</v>
      </c>
      <c r="B76" s="15"/>
      <c r="C76" s="65"/>
      <c r="D76" s="66"/>
      <c r="E76" s="88">
        <f>E5+E17+E46+E73+E74</f>
        <v>15060</v>
      </c>
    </row>
    <row r="77" spans="1:5" ht="18.75" x14ac:dyDescent="0.3">
      <c r="A77" s="101"/>
      <c r="B77" s="101"/>
      <c r="C77" s="101"/>
      <c r="D77" s="101"/>
      <c r="E77" s="101"/>
    </row>
  </sheetData>
  <mergeCells count="47">
    <mergeCell ref="A2:E2"/>
    <mergeCell ref="A3:E3"/>
    <mergeCell ref="A6:A7"/>
    <mergeCell ref="B6:B7"/>
    <mergeCell ref="C6:C7"/>
    <mergeCell ref="D6:D7"/>
    <mergeCell ref="E6:E7"/>
    <mergeCell ref="A19:A20"/>
    <mergeCell ref="B19:B20"/>
    <mergeCell ref="C19:C20"/>
    <mergeCell ref="D19:D20"/>
    <mergeCell ref="E19:E20"/>
    <mergeCell ref="A12:A14"/>
    <mergeCell ref="B12:B13"/>
    <mergeCell ref="C12:C14"/>
    <mergeCell ref="D12:D14"/>
    <mergeCell ref="E12:E14"/>
    <mergeCell ref="A30:A32"/>
    <mergeCell ref="B30:B32"/>
    <mergeCell ref="C30:C32"/>
    <mergeCell ref="D30:D32"/>
    <mergeCell ref="E30:E32"/>
    <mergeCell ref="A24:A25"/>
    <mergeCell ref="B24:B25"/>
    <mergeCell ref="C24:C25"/>
    <mergeCell ref="D24:D25"/>
    <mergeCell ref="E24:E25"/>
    <mergeCell ref="A46:A47"/>
    <mergeCell ref="B46:B47"/>
    <mergeCell ref="C46:C47"/>
    <mergeCell ref="D46:D47"/>
    <mergeCell ref="E46:E47"/>
    <mergeCell ref="A36:A37"/>
    <mergeCell ref="B36:B37"/>
    <mergeCell ref="C36:C37"/>
    <mergeCell ref="D36:D37"/>
    <mergeCell ref="E36:E37"/>
    <mergeCell ref="A54:A55"/>
    <mergeCell ref="B54:B55"/>
    <mergeCell ref="C54:C55"/>
    <mergeCell ref="D54:D55"/>
    <mergeCell ref="E54:E55"/>
    <mergeCell ref="A48:A50"/>
    <mergeCell ref="B48:B49"/>
    <mergeCell ref="C48:C50"/>
    <mergeCell ref="D48:D49"/>
    <mergeCell ref="E48:E50"/>
  </mergeCells>
  <pageMargins left="0.70866141732283472" right="0.17" top="0.21" bottom="0.19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zoomScaleSheetLayoutView="100" workbookViewId="0">
      <selection activeCell="J27" sqref="J27"/>
    </sheetView>
  </sheetViews>
  <sheetFormatPr defaultRowHeight="15.75" x14ac:dyDescent="0.25"/>
  <cols>
    <col min="1" max="1" width="103.28515625" style="209" customWidth="1"/>
    <col min="2" max="2" width="4.5703125" style="209" customWidth="1"/>
    <col min="3" max="3" width="8" style="209" bestFit="1" customWidth="1"/>
    <col min="4" max="4" width="19.42578125" style="209" customWidth="1"/>
    <col min="5" max="5" width="5.85546875" style="220" bestFit="1" customWidth="1"/>
    <col min="6" max="6" width="13" style="209" customWidth="1"/>
    <col min="7" max="7" width="13.7109375" style="209" customWidth="1"/>
  </cols>
  <sheetData>
    <row r="1" spans="1:7" x14ac:dyDescent="0.25">
      <c r="C1" s="220"/>
      <c r="D1" s="220"/>
      <c r="F1" s="220"/>
      <c r="G1" s="220"/>
    </row>
    <row r="2" spans="1:7" ht="18.75" x14ac:dyDescent="0.3">
      <c r="A2" s="317" t="s">
        <v>185</v>
      </c>
      <c r="B2" s="317"/>
      <c r="C2" s="317"/>
      <c r="D2" s="317"/>
      <c r="E2" s="317"/>
      <c r="F2" s="317"/>
    </row>
    <row r="3" spans="1:7" ht="18.75" x14ac:dyDescent="0.3">
      <c r="A3" s="404" t="s">
        <v>187</v>
      </c>
      <c r="B3" s="404"/>
      <c r="C3" s="404"/>
      <c r="D3" s="404"/>
      <c r="E3" s="404"/>
      <c r="F3" s="404"/>
    </row>
    <row r="4" spans="1:7" s="6" customFormat="1" x14ac:dyDescent="0.25">
      <c r="A4" s="223"/>
      <c r="B4" s="223"/>
      <c r="C4" s="223"/>
      <c r="D4" s="223"/>
      <c r="E4" s="286"/>
      <c r="F4" s="223"/>
      <c r="G4" s="226" t="s">
        <v>179</v>
      </c>
    </row>
    <row r="5" spans="1:7" x14ac:dyDescent="0.25">
      <c r="A5" s="224" t="s">
        <v>0</v>
      </c>
      <c r="B5" s="224"/>
      <c r="C5" s="225" t="s">
        <v>44</v>
      </c>
      <c r="D5" s="171" t="s">
        <v>16</v>
      </c>
      <c r="E5" s="171" t="s">
        <v>45</v>
      </c>
      <c r="F5" s="225" t="s">
        <v>1</v>
      </c>
      <c r="G5" s="225" t="s">
        <v>178</v>
      </c>
    </row>
    <row r="6" spans="1:7" ht="18" customHeight="1" x14ac:dyDescent="0.25">
      <c r="A6" s="172" t="s">
        <v>2</v>
      </c>
      <c r="B6" s="262"/>
      <c r="C6" s="244"/>
      <c r="D6" s="173" t="s">
        <v>32</v>
      </c>
      <c r="E6" s="173"/>
      <c r="F6" s="227">
        <f>F7+F12</f>
        <v>2822.6</v>
      </c>
      <c r="G6" s="227">
        <f t="shared" ref="G6" si="0">G7+G12</f>
        <v>2087.6999999999998</v>
      </c>
    </row>
    <row r="7" spans="1:7" ht="15" customHeight="1" x14ac:dyDescent="0.25">
      <c r="A7" s="382" t="s">
        <v>3</v>
      </c>
      <c r="B7" s="263"/>
      <c r="C7" s="376"/>
      <c r="D7" s="385" t="s">
        <v>49</v>
      </c>
      <c r="E7" s="385"/>
      <c r="F7" s="380">
        <f>F9+F10+F11</f>
        <v>2822.6</v>
      </c>
      <c r="G7" s="380">
        <f t="shared" ref="G7" si="1">G9+G10+G11</f>
        <v>2087.6999999999998</v>
      </c>
    </row>
    <row r="8" spans="1:7" ht="18.75" customHeight="1" x14ac:dyDescent="0.25">
      <c r="A8" s="383"/>
      <c r="B8" s="264"/>
      <c r="C8" s="384"/>
      <c r="D8" s="386"/>
      <c r="E8" s="386"/>
      <c r="F8" s="389"/>
      <c r="G8" s="389"/>
    </row>
    <row r="9" spans="1:7" ht="15" customHeight="1" x14ac:dyDescent="0.25">
      <c r="A9" s="176"/>
      <c r="B9" s="265"/>
      <c r="C9" s="245" t="s">
        <v>47</v>
      </c>
      <c r="D9" s="177" t="s">
        <v>19</v>
      </c>
      <c r="E9" s="177">
        <v>100</v>
      </c>
      <c r="F9" s="228">
        <v>2080.6</v>
      </c>
      <c r="G9" s="228">
        <v>1554</v>
      </c>
    </row>
    <row r="10" spans="1:7" ht="15" customHeight="1" x14ac:dyDescent="0.25">
      <c r="A10" s="178"/>
      <c r="B10" s="266"/>
      <c r="C10" s="245" t="s">
        <v>47</v>
      </c>
      <c r="D10" s="177" t="s">
        <v>19</v>
      </c>
      <c r="E10" s="177">
        <v>200</v>
      </c>
      <c r="F10" s="228">
        <v>742</v>
      </c>
      <c r="G10" s="228">
        <v>533.70000000000005</v>
      </c>
    </row>
    <row r="11" spans="1:7" ht="15" customHeight="1" x14ac:dyDescent="0.25">
      <c r="A11" s="179"/>
      <c r="B11" s="267"/>
      <c r="C11" s="245" t="s">
        <v>47</v>
      </c>
      <c r="D11" s="177" t="s">
        <v>19</v>
      </c>
      <c r="E11" s="177">
        <v>800</v>
      </c>
      <c r="F11" s="229"/>
      <c r="G11" s="229"/>
    </row>
    <row r="12" spans="1:7" ht="15" hidden="1" customHeight="1" x14ac:dyDescent="0.25">
      <c r="A12" s="374" t="s">
        <v>4</v>
      </c>
      <c r="B12" s="267"/>
      <c r="C12" s="376"/>
      <c r="D12" s="378" t="s">
        <v>50</v>
      </c>
      <c r="E12" s="378"/>
      <c r="F12" s="380">
        <f>F15+F16</f>
        <v>0</v>
      </c>
      <c r="G12" s="380">
        <f t="shared" ref="G12" si="2">G15+G16</f>
        <v>0</v>
      </c>
    </row>
    <row r="13" spans="1:7" ht="15" hidden="1" customHeight="1" x14ac:dyDescent="0.25">
      <c r="A13" s="375"/>
      <c r="B13" s="268"/>
      <c r="C13" s="377"/>
      <c r="D13" s="379"/>
      <c r="E13" s="379"/>
      <c r="F13" s="381"/>
      <c r="G13" s="381"/>
    </row>
    <row r="14" spans="1:7" ht="15.95" hidden="1" customHeight="1" x14ac:dyDescent="0.25">
      <c r="A14" s="375"/>
      <c r="B14" s="268"/>
      <c r="C14" s="246"/>
      <c r="D14" s="398"/>
      <c r="E14" s="398"/>
      <c r="F14" s="389"/>
      <c r="G14" s="389"/>
    </row>
    <row r="15" spans="1:7" hidden="1" x14ac:dyDescent="0.25">
      <c r="A15" s="182"/>
      <c r="B15" s="269"/>
      <c r="C15" s="245" t="s">
        <v>47</v>
      </c>
      <c r="D15" s="180" t="s">
        <v>33</v>
      </c>
      <c r="E15" s="180">
        <v>100</v>
      </c>
      <c r="F15" s="228"/>
      <c r="G15" s="228"/>
    </row>
    <row r="16" spans="1:7" hidden="1" x14ac:dyDescent="0.25">
      <c r="A16" s="181"/>
      <c r="B16" s="270"/>
      <c r="C16" s="247" t="s">
        <v>47</v>
      </c>
      <c r="D16" s="180" t="s">
        <v>33</v>
      </c>
      <c r="E16" s="180">
        <v>200</v>
      </c>
      <c r="F16" s="228"/>
      <c r="G16" s="228"/>
    </row>
    <row r="17" spans="1:7" ht="15" customHeight="1" x14ac:dyDescent="0.25">
      <c r="A17" s="185" t="s">
        <v>5</v>
      </c>
      <c r="B17" s="271"/>
      <c r="C17" s="244"/>
      <c r="D17" s="173" t="s">
        <v>20</v>
      </c>
      <c r="E17" s="173"/>
      <c r="F17" s="227">
        <f>F18+F19+F25+F30+F37+F41+F42+F43+F46</f>
        <v>6196</v>
      </c>
      <c r="G17" s="227">
        <f t="shared" ref="G17" si="3">G18+G19+G25+G30+G37+G41+G42+G43+G46</f>
        <v>4167.9000000000005</v>
      </c>
    </row>
    <row r="18" spans="1:7" x14ac:dyDescent="0.25">
      <c r="A18" s="182" t="s">
        <v>36</v>
      </c>
      <c r="B18" s="269"/>
      <c r="C18" s="248" t="s">
        <v>48</v>
      </c>
      <c r="D18" s="177" t="s">
        <v>21</v>
      </c>
      <c r="E18" s="177">
        <v>100</v>
      </c>
      <c r="F18" s="228">
        <v>942.5</v>
      </c>
      <c r="G18" s="228">
        <v>676.5</v>
      </c>
    </row>
    <row r="19" spans="1:7" ht="15" customHeight="1" x14ac:dyDescent="0.25">
      <c r="A19" s="374" t="s">
        <v>6</v>
      </c>
      <c r="B19" s="267"/>
      <c r="C19" s="376"/>
      <c r="D19" s="385" t="s">
        <v>53</v>
      </c>
      <c r="E19" s="385"/>
      <c r="F19" s="402">
        <f t="shared" ref="F19" si="4">F21+F22+F24+F23</f>
        <v>1533.6999999999998</v>
      </c>
      <c r="G19" s="402">
        <f>G21+G22+G24+G23</f>
        <v>1069.2</v>
      </c>
    </row>
    <row r="20" spans="1:7" ht="4.5" customHeight="1" x14ac:dyDescent="0.25">
      <c r="A20" s="405"/>
      <c r="B20" s="270"/>
      <c r="C20" s="384"/>
      <c r="D20" s="386"/>
      <c r="E20" s="386"/>
      <c r="F20" s="403"/>
      <c r="G20" s="403"/>
    </row>
    <row r="21" spans="1:7" ht="15" customHeight="1" x14ac:dyDescent="0.25">
      <c r="A21" s="181"/>
      <c r="B21" s="270"/>
      <c r="C21" s="247" t="s">
        <v>51</v>
      </c>
      <c r="D21" s="177" t="s">
        <v>22</v>
      </c>
      <c r="E21" s="177">
        <v>100</v>
      </c>
      <c r="F21" s="230">
        <v>882.3</v>
      </c>
      <c r="G21" s="230">
        <v>642.5</v>
      </c>
    </row>
    <row r="22" spans="1:7" ht="15" customHeight="1" x14ac:dyDescent="0.25">
      <c r="A22" s="175"/>
      <c r="B22" s="270"/>
      <c r="C22" s="247" t="s">
        <v>51</v>
      </c>
      <c r="D22" s="177" t="s">
        <v>22</v>
      </c>
      <c r="E22" s="177">
        <v>200</v>
      </c>
      <c r="F22" s="230">
        <v>648.4</v>
      </c>
      <c r="G22" s="230">
        <v>426.7</v>
      </c>
    </row>
    <row r="23" spans="1:7" s="6" customFormat="1" ht="15" hidden="1" customHeight="1" x14ac:dyDescent="0.25">
      <c r="A23" s="175"/>
      <c r="B23" s="270"/>
      <c r="C23" s="249"/>
      <c r="D23" s="214"/>
      <c r="E23" s="214"/>
      <c r="F23" s="231"/>
      <c r="G23" s="231"/>
    </row>
    <row r="24" spans="1:7" ht="15" customHeight="1" x14ac:dyDescent="0.25">
      <c r="A24" s="181"/>
      <c r="B24" s="270"/>
      <c r="C24" s="247" t="s">
        <v>51</v>
      </c>
      <c r="D24" s="177" t="s">
        <v>22</v>
      </c>
      <c r="E24" s="177">
        <v>800</v>
      </c>
      <c r="F24" s="230">
        <v>3</v>
      </c>
      <c r="G24" s="230"/>
    </row>
    <row r="25" spans="1:7" ht="12.75" customHeight="1" x14ac:dyDescent="0.25">
      <c r="A25" s="399" t="s">
        <v>7</v>
      </c>
      <c r="B25" s="267"/>
      <c r="C25" s="376"/>
      <c r="D25" s="385" t="s">
        <v>52</v>
      </c>
      <c r="E25" s="385"/>
      <c r="F25" s="387">
        <f>F27+F28+F29</f>
        <v>3302</v>
      </c>
      <c r="G25" s="387">
        <f t="shared" ref="G25" si="5">G27+G28+G29</f>
        <v>2154.2000000000003</v>
      </c>
    </row>
    <row r="26" spans="1:7" ht="3" hidden="1" customHeight="1" x14ac:dyDescent="0.25">
      <c r="A26" s="399"/>
      <c r="B26" s="270"/>
      <c r="C26" s="384"/>
      <c r="D26" s="386"/>
      <c r="E26" s="386"/>
      <c r="F26" s="388"/>
      <c r="G26" s="388"/>
    </row>
    <row r="27" spans="1:7" ht="15" customHeight="1" x14ac:dyDescent="0.25">
      <c r="A27" s="182"/>
      <c r="B27" s="269"/>
      <c r="C27" s="245" t="s">
        <v>54</v>
      </c>
      <c r="D27" s="177" t="s">
        <v>37</v>
      </c>
      <c r="E27" s="177">
        <v>100</v>
      </c>
      <c r="F27" s="230">
        <v>3184.5</v>
      </c>
      <c r="G27" s="230">
        <v>2084.9</v>
      </c>
    </row>
    <row r="28" spans="1:7" ht="15" customHeight="1" x14ac:dyDescent="0.25">
      <c r="A28" s="182"/>
      <c r="B28" s="269"/>
      <c r="C28" s="245" t="s">
        <v>54</v>
      </c>
      <c r="D28" s="177" t="s">
        <v>37</v>
      </c>
      <c r="E28" s="177">
        <v>200</v>
      </c>
      <c r="F28" s="230">
        <v>82</v>
      </c>
      <c r="G28" s="230">
        <v>64.5</v>
      </c>
    </row>
    <row r="29" spans="1:7" ht="15" customHeight="1" x14ac:dyDescent="0.25">
      <c r="A29" s="182"/>
      <c r="B29" s="269"/>
      <c r="C29" s="245" t="s">
        <v>54</v>
      </c>
      <c r="D29" s="177" t="s">
        <v>55</v>
      </c>
      <c r="E29" s="177">
        <v>800</v>
      </c>
      <c r="F29" s="230">
        <v>35.5</v>
      </c>
      <c r="G29" s="230">
        <v>4.8</v>
      </c>
    </row>
    <row r="30" spans="1:7" ht="13.5" customHeight="1" x14ac:dyDescent="0.25">
      <c r="A30" s="399" t="s">
        <v>8</v>
      </c>
      <c r="B30" s="267"/>
      <c r="C30" s="376"/>
      <c r="D30" s="385" t="s">
        <v>56</v>
      </c>
      <c r="E30" s="385"/>
      <c r="F30" s="401">
        <f>F33+F34+F35+F36</f>
        <v>125</v>
      </c>
      <c r="G30" s="401">
        <f t="shared" ref="G30" si="6">G33+G34+G35+G36</f>
        <v>90</v>
      </c>
    </row>
    <row r="31" spans="1:7" ht="6.75" hidden="1" customHeight="1" x14ac:dyDescent="0.25">
      <c r="A31" s="399"/>
      <c r="B31" s="268"/>
      <c r="C31" s="377"/>
      <c r="D31" s="400"/>
      <c r="E31" s="400"/>
      <c r="F31" s="401"/>
      <c r="G31" s="401"/>
    </row>
    <row r="32" spans="1:7" ht="4.5" hidden="1" customHeight="1" x14ac:dyDescent="0.25">
      <c r="A32" s="399"/>
      <c r="B32" s="270"/>
      <c r="C32" s="384"/>
      <c r="D32" s="386"/>
      <c r="E32" s="386"/>
      <c r="F32" s="401"/>
      <c r="G32" s="401"/>
    </row>
    <row r="33" spans="1:7" ht="15" customHeight="1" x14ac:dyDescent="0.25">
      <c r="A33" s="179"/>
      <c r="B33" s="267"/>
      <c r="C33" s="250" t="s">
        <v>57</v>
      </c>
      <c r="D33" s="177" t="s">
        <v>23</v>
      </c>
      <c r="E33" s="217">
        <v>800</v>
      </c>
      <c r="F33" s="229">
        <v>1</v>
      </c>
      <c r="G33" s="229"/>
    </row>
    <row r="34" spans="1:7" ht="15" customHeight="1" x14ac:dyDescent="0.25">
      <c r="A34" s="179"/>
      <c r="B34" s="267"/>
      <c r="C34" s="250" t="s">
        <v>58</v>
      </c>
      <c r="D34" s="177" t="s">
        <v>25</v>
      </c>
      <c r="E34" s="217">
        <v>700</v>
      </c>
      <c r="F34" s="229">
        <v>1</v>
      </c>
      <c r="G34" s="229"/>
    </row>
    <row r="35" spans="1:7" ht="15" customHeight="1" x14ac:dyDescent="0.25">
      <c r="A35" s="179"/>
      <c r="B35" s="267"/>
      <c r="C35" s="250" t="s">
        <v>51</v>
      </c>
      <c r="D35" s="177" t="s">
        <v>24</v>
      </c>
      <c r="E35" s="217">
        <v>500</v>
      </c>
      <c r="F35" s="229">
        <v>122</v>
      </c>
      <c r="G35" s="229">
        <v>90</v>
      </c>
    </row>
    <row r="36" spans="1:7" s="6" customFormat="1" ht="15" customHeight="1" x14ac:dyDescent="0.25">
      <c r="A36" s="179"/>
      <c r="B36" s="267"/>
      <c r="C36" s="250" t="s">
        <v>65</v>
      </c>
      <c r="D36" s="177" t="s">
        <v>24</v>
      </c>
      <c r="E36" s="217">
        <v>500</v>
      </c>
      <c r="F36" s="229">
        <v>1</v>
      </c>
      <c r="G36" s="229"/>
    </row>
    <row r="37" spans="1:7" ht="15" customHeight="1" x14ac:dyDescent="0.25">
      <c r="A37" s="382" t="s">
        <v>17</v>
      </c>
      <c r="B37" s="263"/>
      <c r="C37" s="376"/>
      <c r="D37" s="385" t="s">
        <v>59</v>
      </c>
      <c r="E37" s="385"/>
      <c r="F37" s="380">
        <f>F39+F40</f>
        <v>67</v>
      </c>
      <c r="G37" s="380">
        <f t="shared" ref="G37" si="7">G39+G40</f>
        <v>46.5</v>
      </c>
    </row>
    <row r="38" spans="1:7" ht="16.5" customHeight="1" x14ac:dyDescent="0.25">
      <c r="A38" s="383"/>
      <c r="B38" s="264"/>
      <c r="C38" s="384"/>
      <c r="D38" s="386"/>
      <c r="E38" s="386"/>
      <c r="F38" s="389"/>
      <c r="G38" s="389"/>
    </row>
    <row r="39" spans="1:7" ht="15" customHeight="1" x14ac:dyDescent="0.25">
      <c r="A39" s="181"/>
      <c r="B39" s="270"/>
      <c r="C39" s="247" t="s">
        <v>60</v>
      </c>
      <c r="D39" s="177" t="s">
        <v>61</v>
      </c>
      <c r="E39" s="218">
        <v>200</v>
      </c>
      <c r="F39" s="232">
        <v>24</v>
      </c>
      <c r="G39" s="232">
        <v>24</v>
      </c>
    </row>
    <row r="40" spans="1:7" ht="15" customHeight="1" x14ac:dyDescent="0.25">
      <c r="A40" s="181"/>
      <c r="B40" s="270"/>
      <c r="C40" s="247" t="s">
        <v>62</v>
      </c>
      <c r="D40" s="177" t="s">
        <v>26</v>
      </c>
      <c r="E40" s="218">
        <v>200</v>
      </c>
      <c r="F40" s="232">
        <v>43</v>
      </c>
      <c r="G40" s="232">
        <v>22.5</v>
      </c>
    </row>
    <row r="41" spans="1:7" x14ac:dyDescent="0.25">
      <c r="A41" s="183" t="s">
        <v>9</v>
      </c>
      <c r="B41" s="272"/>
      <c r="C41" s="245" t="s">
        <v>63</v>
      </c>
      <c r="D41" s="184" t="s">
        <v>27</v>
      </c>
      <c r="E41" s="184">
        <v>300</v>
      </c>
      <c r="F41" s="233">
        <v>76.8</v>
      </c>
      <c r="G41" s="233">
        <v>61.7</v>
      </c>
    </row>
    <row r="42" spans="1:7" ht="15" customHeight="1" x14ac:dyDescent="0.25">
      <c r="A42" s="182"/>
      <c r="B42" s="269"/>
      <c r="C42" s="248"/>
      <c r="D42" s="177"/>
      <c r="E42" s="177"/>
      <c r="F42" s="228"/>
      <c r="G42" s="228"/>
    </row>
    <row r="43" spans="1:7" ht="30.75" customHeight="1" x14ac:dyDescent="0.25">
      <c r="A43" s="182" t="s">
        <v>18</v>
      </c>
      <c r="B43" s="269"/>
      <c r="C43" s="245"/>
      <c r="D43" s="177" t="s">
        <v>67</v>
      </c>
      <c r="E43" s="177"/>
      <c r="F43" s="234">
        <f>F44+F45</f>
        <v>99</v>
      </c>
      <c r="G43" s="234">
        <f t="shared" ref="G43" si="8">G44+G45</f>
        <v>69.8</v>
      </c>
    </row>
    <row r="44" spans="1:7" ht="15" customHeight="1" x14ac:dyDescent="0.25">
      <c r="A44" s="182"/>
      <c r="B44" s="276" t="s">
        <v>180</v>
      </c>
      <c r="C44" s="245" t="s">
        <v>68</v>
      </c>
      <c r="D44" s="187" t="s">
        <v>28</v>
      </c>
      <c r="E44" s="177">
        <v>100</v>
      </c>
      <c r="F44" s="228">
        <v>92.4</v>
      </c>
      <c r="G44" s="228">
        <v>69.8</v>
      </c>
    </row>
    <row r="45" spans="1:7" ht="15" customHeight="1" x14ac:dyDescent="0.25">
      <c r="A45" s="182"/>
      <c r="B45" s="276" t="s">
        <v>180</v>
      </c>
      <c r="C45" s="245" t="s">
        <v>68</v>
      </c>
      <c r="D45" s="187" t="s">
        <v>28</v>
      </c>
      <c r="E45" s="177">
        <v>200</v>
      </c>
      <c r="F45" s="228">
        <v>6.6</v>
      </c>
      <c r="G45" s="228"/>
    </row>
    <row r="46" spans="1:7" ht="17.25" customHeight="1" x14ac:dyDescent="0.25">
      <c r="A46" s="182" t="s">
        <v>169</v>
      </c>
      <c r="B46" s="267"/>
      <c r="C46" s="251" t="s">
        <v>65</v>
      </c>
      <c r="D46" s="217" t="s">
        <v>128</v>
      </c>
      <c r="E46" s="217">
        <v>200</v>
      </c>
      <c r="F46" s="228">
        <v>50</v>
      </c>
      <c r="G46" s="228"/>
    </row>
    <row r="47" spans="1:7" ht="15" customHeight="1" x14ac:dyDescent="0.25">
      <c r="A47" s="390" t="s">
        <v>10</v>
      </c>
      <c r="B47" s="273"/>
      <c r="C47" s="391"/>
      <c r="D47" s="394" t="s">
        <v>29</v>
      </c>
      <c r="E47" s="394"/>
      <c r="F47" s="397">
        <f>F50+F57+F62+F66+F69+F72+F78+F70</f>
        <v>3028.2</v>
      </c>
      <c r="G47" s="397">
        <f>G50+G57+G62+G66+G69+G72+G78+G70</f>
        <v>1882.6</v>
      </c>
    </row>
    <row r="48" spans="1:7" ht="0.75" customHeight="1" x14ac:dyDescent="0.25">
      <c r="A48" s="390"/>
      <c r="B48" s="274"/>
      <c r="C48" s="392"/>
      <c r="D48" s="395"/>
      <c r="E48" s="395"/>
      <c r="F48" s="397"/>
      <c r="G48" s="397"/>
    </row>
    <row r="49" spans="1:7" ht="15" hidden="1" customHeight="1" x14ac:dyDescent="0.25">
      <c r="A49" s="390"/>
      <c r="B49" s="275"/>
      <c r="C49" s="393"/>
      <c r="D49" s="396"/>
      <c r="E49" s="396"/>
      <c r="F49" s="397"/>
      <c r="G49" s="397"/>
    </row>
    <row r="50" spans="1:7" ht="15" hidden="1" customHeight="1" x14ac:dyDescent="0.25">
      <c r="A50" s="374" t="s">
        <v>11</v>
      </c>
      <c r="B50" s="267"/>
      <c r="C50" s="376"/>
      <c r="D50" s="378" t="s">
        <v>71</v>
      </c>
      <c r="E50" s="378"/>
      <c r="F50" s="380">
        <f>F53+F54+F56+F55</f>
        <v>0</v>
      </c>
      <c r="G50" s="380">
        <f t="shared" ref="G50" si="9">G53+G54+G56+G55</f>
        <v>0</v>
      </c>
    </row>
    <row r="51" spans="1:7" ht="15" hidden="1" customHeight="1" x14ac:dyDescent="0.25">
      <c r="A51" s="375"/>
      <c r="B51" s="268"/>
      <c r="C51" s="377"/>
      <c r="D51" s="379"/>
      <c r="E51" s="379"/>
      <c r="F51" s="381"/>
      <c r="G51" s="381"/>
    </row>
    <row r="52" spans="1:7" ht="15.95" hidden="1" customHeight="1" x14ac:dyDescent="0.25">
      <c r="A52" s="375"/>
      <c r="B52" s="268"/>
      <c r="C52" s="246"/>
      <c r="D52" s="379"/>
      <c r="E52" s="219"/>
      <c r="F52" s="381"/>
      <c r="G52" s="381"/>
    </row>
    <row r="53" spans="1:7" hidden="1" x14ac:dyDescent="0.25">
      <c r="A53" s="167"/>
      <c r="B53" s="269"/>
      <c r="C53" s="245" t="s">
        <v>72</v>
      </c>
      <c r="D53" s="177" t="s">
        <v>34</v>
      </c>
      <c r="E53" s="177">
        <v>200</v>
      </c>
      <c r="F53" s="228"/>
      <c r="G53" s="228"/>
    </row>
    <row r="54" spans="1:7" hidden="1" x14ac:dyDescent="0.25">
      <c r="A54" s="186"/>
      <c r="B54" s="276"/>
      <c r="C54" s="245" t="s">
        <v>72</v>
      </c>
      <c r="D54" s="187" t="s">
        <v>35</v>
      </c>
      <c r="E54" s="177">
        <v>200</v>
      </c>
      <c r="F54" s="231"/>
      <c r="G54" s="231"/>
    </row>
    <row r="55" spans="1:7" s="6" customFormat="1" hidden="1" x14ac:dyDescent="0.25">
      <c r="A55" s="188"/>
      <c r="B55" s="277"/>
      <c r="C55" s="245" t="s">
        <v>72</v>
      </c>
      <c r="D55" s="180" t="s">
        <v>35</v>
      </c>
      <c r="E55" s="177">
        <v>200</v>
      </c>
      <c r="F55" s="235"/>
      <c r="G55" s="235"/>
    </row>
    <row r="56" spans="1:7" s="6" customFormat="1" ht="5.25" hidden="1" customHeight="1" x14ac:dyDescent="0.25">
      <c r="A56" s="189"/>
      <c r="B56" s="278"/>
      <c r="C56" s="250" t="s">
        <v>72</v>
      </c>
      <c r="D56" s="190" t="s">
        <v>132</v>
      </c>
      <c r="E56" s="217">
        <v>200</v>
      </c>
      <c r="F56" s="236"/>
      <c r="G56" s="236"/>
    </row>
    <row r="57" spans="1:7" ht="15" customHeight="1" x14ac:dyDescent="0.25">
      <c r="A57" s="382" t="s">
        <v>170</v>
      </c>
      <c r="B57" s="263"/>
      <c r="C57" s="376"/>
      <c r="D57" s="385" t="s">
        <v>89</v>
      </c>
      <c r="E57" s="385"/>
      <c r="F57" s="387">
        <f>F59+F60+F61</f>
        <v>910.4</v>
      </c>
      <c r="G57" s="387">
        <f t="shared" ref="G57" si="10">G59+G60+G61</f>
        <v>439.79999999999995</v>
      </c>
    </row>
    <row r="58" spans="1:7" ht="30.75" hidden="1" customHeight="1" x14ac:dyDescent="0.25">
      <c r="A58" s="383"/>
      <c r="B58" s="264"/>
      <c r="C58" s="384"/>
      <c r="D58" s="386"/>
      <c r="E58" s="386"/>
      <c r="F58" s="388"/>
      <c r="G58" s="388"/>
    </row>
    <row r="59" spans="1:7" ht="15" customHeight="1" x14ac:dyDescent="0.25">
      <c r="A59" s="167"/>
      <c r="B59" s="269"/>
      <c r="C59" s="245" t="s">
        <v>74</v>
      </c>
      <c r="D59" s="177" t="s">
        <v>30</v>
      </c>
      <c r="E59" s="177">
        <v>200</v>
      </c>
      <c r="F59" s="230">
        <v>734</v>
      </c>
      <c r="G59" s="230">
        <v>263.39999999999998</v>
      </c>
    </row>
    <row r="60" spans="1:7" ht="15" customHeight="1" x14ac:dyDescent="0.25">
      <c r="A60" s="167"/>
      <c r="B60" s="276" t="s">
        <v>181</v>
      </c>
      <c r="C60" s="245" t="s">
        <v>74</v>
      </c>
      <c r="D60" s="187" t="s">
        <v>43</v>
      </c>
      <c r="E60" s="177">
        <v>200</v>
      </c>
      <c r="F60" s="231">
        <v>160.4</v>
      </c>
      <c r="G60" s="231">
        <v>160.4</v>
      </c>
    </row>
    <row r="61" spans="1:7" s="6" customFormat="1" ht="15" customHeight="1" x14ac:dyDescent="0.25">
      <c r="A61" s="174"/>
      <c r="B61" s="267" t="s">
        <v>182</v>
      </c>
      <c r="C61" s="245" t="s">
        <v>74</v>
      </c>
      <c r="D61" s="180" t="s">
        <v>43</v>
      </c>
      <c r="E61" s="177">
        <v>200</v>
      </c>
      <c r="F61" s="237">
        <v>16</v>
      </c>
      <c r="G61" s="237">
        <v>16</v>
      </c>
    </row>
    <row r="62" spans="1:7" ht="18.75" customHeight="1" x14ac:dyDescent="0.25">
      <c r="A62" s="179" t="s">
        <v>171</v>
      </c>
      <c r="B62" s="267"/>
      <c r="C62" s="250"/>
      <c r="D62" s="177" t="s">
        <v>73</v>
      </c>
      <c r="E62" s="177"/>
      <c r="F62" s="238">
        <f>F64+F65+F63</f>
        <v>718.2</v>
      </c>
      <c r="G62" s="238">
        <f>G64+G65+G63</f>
        <v>676.6</v>
      </c>
    </row>
    <row r="63" spans="1:7" s="6" customFormat="1" ht="18.75" customHeight="1" x14ac:dyDescent="0.25">
      <c r="A63" s="289"/>
      <c r="B63" s="278" t="s">
        <v>181</v>
      </c>
      <c r="C63" s="290" t="s">
        <v>74</v>
      </c>
      <c r="D63" s="187" t="s">
        <v>186</v>
      </c>
      <c r="E63" s="177">
        <v>200</v>
      </c>
      <c r="F63" s="234">
        <v>225</v>
      </c>
      <c r="G63" s="234">
        <v>225</v>
      </c>
    </row>
    <row r="64" spans="1:7" ht="15" customHeight="1" x14ac:dyDescent="0.25">
      <c r="A64" s="191"/>
      <c r="B64" s="279"/>
      <c r="C64" s="250" t="s">
        <v>74</v>
      </c>
      <c r="D64" s="177" t="s">
        <v>31</v>
      </c>
      <c r="E64" s="177">
        <v>200</v>
      </c>
      <c r="F64" s="228">
        <v>450.7</v>
      </c>
      <c r="G64" s="228">
        <v>409.1</v>
      </c>
    </row>
    <row r="65" spans="1:7" s="6" customFormat="1" ht="15" customHeight="1" x14ac:dyDescent="0.25">
      <c r="A65" s="179"/>
      <c r="B65" s="267"/>
      <c r="C65" s="250" t="s">
        <v>74</v>
      </c>
      <c r="D65" s="177" t="s">
        <v>136</v>
      </c>
      <c r="E65" s="177">
        <v>200</v>
      </c>
      <c r="F65" s="228">
        <v>42.5</v>
      </c>
      <c r="G65" s="228">
        <v>42.5</v>
      </c>
    </row>
    <row r="66" spans="1:7" ht="17.25" customHeight="1" x14ac:dyDescent="0.25">
      <c r="A66" s="182" t="s">
        <v>172</v>
      </c>
      <c r="B66" s="267"/>
      <c r="C66" s="250"/>
      <c r="D66" s="177" t="s">
        <v>113</v>
      </c>
      <c r="E66" s="177"/>
      <c r="F66" s="239">
        <f>F68+F67</f>
        <v>409.6</v>
      </c>
      <c r="G66" s="239">
        <f t="shared" ref="G66" si="11">G68+G67</f>
        <v>404.8</v>
      </c>
    </row>
    <row r="67" spans="1:7" s="6" customFormat="1" ht="15" customHeight="1" x14ac:dyDescent="0.25">
      <c r="A67" s="182"/>
      <c r="B67" s="269"/>
      <c r="C67" s="245" t="s">
        <v>74</v>
      </c>
      <c r="D67" s="177" t="s">
        <v>133</v>
      </c>
      <c r="E67" s="177">
        <v>200</v>
      </c>
      <c r="F67" s="228">
        <v>409.6</v>
      </c>
      <c r="G67" s="228">
        <v>404.8</v>
      </c>
    </row>
    <row r="68" spans="1:7" ht="15" hidden="1" customHeight="1" x14ac:dyDescent="0.25">
      <c r="A68" s="182"/>
      <c r="B68" s="269"/>
      <c r="C68" s="245" t="s">
        <v>74</v>
      </c>
      <c r="D68" s="177" t="s">
        <v>134</v>
      </c>
      <c r="E68" s="177">
        <v>200</v>
      </c>
      <c r="F68" s="228"/>
      <c r="G68" s="228"/>
    </row>
    <row r="69" spans="1:7" s="6" customFormat="1" ht="18.75" customHeight="1" x14ac:dyDescent="0.25">
      <c r="A69" s="182" t="s">
        <v>173</v>
      </c>
      <c r="B69" s="269"/>
      <c r="C69" s="248" t="s">
        <v>74</v>
      </c>
      <c r="D69" s="177" t="s">
        <v>77</v>
      </c>
      <c r="E69" s="177">
        <v>200</v>
      </c>
      <c r="F69" s="228">
        <v>90</v>
      </c>
      <c r="G69" s="228">
        <v>62.6</v>
      </c>
    </row>
    <row r="70" spans="1:7" s="6" customFormat="1" ht="14.25" customHeight="1" x14ac:dyDescent="0.25">
      <c r="A70" s="182" t="s">
        <v>174</v>
      </c>
      <c r="B70" s="269"/>
      <c r="C70" s="248" t="s">
        <v>121</v>
      </c>
      <c r="D70" s="177" t="s">
        <v>119</v>
      </c>
      <c r="E70" s="177"/>
      <c r="F70" s="239">
        <f>F71</f>
        <v>600</v>
      </c>
      <c r="G70" s="239">
        <f t="shared" ref="G70" si="12">G71</f>
        <v>148.80000000000001</v>
      </c>
    </row>
    <row r="71" spans="1:7" s="6" customFormat="1" ht="15" customHeight="1" x14ac:dyDescent="0.25">
      <c r="A71" s="182"/>
      <c r="B71" s="269"/>
      <c r="C71" s="248" t="s">
        <v>121</v>
      </c>
      <c r="D71" s="177" t="s">
        <v>120</v>
      </c>
      <c r="E71" s="177">
        <v>200</v>
      </c>
      <c r="F71" s="237">
        <v>600</v>
      </c>
      <c r="G71" s="237">
        <v>148.80000000000001</v>
      </c>
    </row>
    <row r="72" spans="1:7" x14ac:dyDescent="0.25">
      <c r="A72" s="183" t="s">
        <v>175</v>
      </c>
      <c r="B72" s="272"/>
      <c r="C72" s="245"/>
      <c r="D72" s="177" t="s">
        <v>117</v>
      </c>
      <c r="E72" s="177"/>
      <c r="F72" s="239">
        <f>F73+F74+F75+F76</f>
        <v>300</v>
      </c>
      <c r="G72" s="239">
        <f t="shared" ref="G72" si="13">G73+G74+G75+G76</f>
        <v>150</v>
      </c>
    </row>
    <row r="73" spans="1:7" hidden="1" x14ac:dyDescent="0.25">
      <c r="A73" s="176"/>
      <c r="B73" s="265"/>
      <c r="C73" s="245" t="s">
        <v>65</v>
      </c>
      <c r="D73" s="192" t="s">
        <v>163</v>
      </c>
      <c r="E73" s="177">
        <v>200</v>
      </c>
      <c r="F73" s="231"/>
      <c r="G73" s="231"/>
    </row>
    <row r="74" spans="1:7" hidden="1" x14ac:dyDescent="0.25">
      <c r="A74" s="176"/>
      <c r="B74" s="265"/>
      <c r="C74" s="245" t="s">
        <v>65</v>
      </c>
      <c r="D74" s="193" t="s">
        <v>163</v>
      </c>
      <c r="E74" s="177">
        <v>200</v>
      </c>
      <c r="F74" s="228"/>
      <c r="G74" s="228"/>
    </row>
    <row r="75" spans="1:7" s="6" customFormat="1" hidden="1" x14ac:dyDescent="0.25">
      <c r="A75" s="176"/>
      <c r="B75" s="265"/>
      <c r="C75" s="245" t="s">
        <v>65</v>
      </c>
      <c r="D75" s="193" t="s">
        <v>163</v>
      </c>
      <c r="E75" s="177">
        <v>200</v>
      </c>
      <c r="F75" s="228"/>
      <c r="G75" s="228"/>
    </row>
    <row r="76" spans="1:7" ht="15" customHeight="1" x14ac:dyDescent="0.25">
      <c r="A76" s="176"/>
      <c r="B76" s="265"/>
      <c r="C76" s="245" t="s">
        <v>65</v>
      </c>
      <c r="D76" s="194" t="s">
        <v>162</v>
      </c>
      <c r="E76" s="177">
        <v>200</v>
      </c>
      <c r="F76" s="228">
        <v>300</v>
      </c>
      <c r="G76" s="228">
        <v>150</v>
      </c>
    </row>
    <row r="77" spans="1:7" ht="15" customHeight="1" x14ac:dyDescent="0.25">
      <c r="A77" s="195"/>
      <c r="B77" s="265"/>
      <c r="C77" s="245"/>
      <c r="D77" s="194"/>
      <c r="E77" s="177"/>
      <c r="F77" s="228"/>
      <c r="G77" s="228"/>
    </row>
    <row r="78" spans="1:7" ht="16.5" customHeight="1" x14ac:dyDescent="0.25">
      <c r="A78" s="183" t="s">
        <v>176</v>
      </c>
      <c r="B78" s="272"/>
      <c r="C78" s="245"/>
      <c r="D78" s="180" t="s">
        <v>129</v>
      </c>
      <c r="E78" s="180"/>
      <c r="F78" s="239">
        <f>F79</f>
        <v>0</v>
      </c>
      <c r="G78" s="239">
        <f t="shared" ref="G78" si="14">G79</f>
        <v>0</v>
      </c>
    </row>
    <row r="79" spans="1:7" ht="15" customHeight="1" x14ac:dyDescent="0.25">
      <c r="A79" s="182"/>
      <c r="B79" s="269"/>
      <c r="C79" s="245" t="s">
        <v>65</v>
      </c>
      <c r="D79" s="180" t="s">
        <v>130</v>
      </c>
      <c r="E79" s="180">
        <v>200</v>
      </c>
      <c r="F79" s="228"/>
      <c r="G79" s="228"/>
    </row>
    <row r="80" spans="1:7" ht="48.75" customHeight="1" x14ac:dyDescent="0.25">
      <c r="A80" s="196" t="s">
        <v>160</v>
      </c>
      <c r="B80" s="280"/>
      <c r="C80" s="252" t="s">
        <v>65</v>
      </c>
      <c r="D80" s="197" t="s">
        <v>159</v>
      </c>
      <c r="E80" s="197">
        <v>500</v>
      </c>
      <c r="F80" s="240"/>
      <c r="G80" s="240"/>
    </row>
    <row r="81" spans="1:7" ht="48" customHeight="1" x14ac:dyDescent="0.25">
      <c r="A81" s="198" t="s">
        <v>161</v>
      </c>
      <c r="B81" s="281"/>
      <c r="C81" s="253"/>
      <c r="D81" s="199" t="s">
        <v>127</v>
      </c>
      <c r="E81" s="197"/>
      <c r="F81" s="241">
        <f>F82</f>
        <v>15</v>
      </c>
      <c r="G81" s="241">
        <f t="shared" ref="G81" si="15">G82</f>
        <v>0</v>
      </c>
    </row>
    <row r="82" spans="1:7" s="170" customFormat="1" ht="31.5" x14ac:dyDescent="0.25">
      <c r="A82" s="200" t="s">
        <v>126</v>
      </c>
      <c r="B82" s="261"/>
      <c r="C82" s="253" t="s">
        <v>65</v>
      </c>
      <c r="D82" s="201" t="s">
        <v>125</v>
      </c>
      <c r="E82" s="256">
        <v>200</v>
      </c>
      <c r="F82" s="228">
        <v>15</v>
      </c>
      <c r="G82" s="228"/>
    </row>
    <row r="83" spans="1:7" ht="15" customHeight="1" x14ac:dyDescent="0.25">
      <c r="A83" s="202"/>
      <c r="B83" s="282"/>
      <c r="C83" s="254"/>
      <c r="D83" s="203"/>
      <c r="E83" s="197"/>
      <c r="F83" s="240"/>
      <c r="G83" s="240"/>
    </row>
    <row r="84" spans="1:7" s="6" customFormat="1" ht="18" customHeight="1" x14ac:dyDescent="0.25">
      <c r="A84" s="204" t="s">
        <v>164</v>
      </c>
      <c r="B84" s="283"/>
      <c r="C84" s="255"/>
      <c r="D84" s="205" t="s">
        <v>165</v>
      </c>
      <c r="E84" s="197"/>
      <c r="F84" s="227">
        <f t="shared" ref="F84:G84" si="16">F85+F86+F87</f>
        <v>6140.4000000000005</v>
      </c>
      <c r="G84" s="227">
        <f t="shared" si="16"/>
        <v>4877.5</v>
      </c>
    </row>
    <row r="85" spans="1:7" s="6" customFormat="1" ht="48.75" customHeight="1" x14ac:dyDescent="0.25">
      <c r="A85" s="169" t="s">
        <v>168</v>
      </c>
      <c r="B85" s="284"/>
      <c r="C85" s="255" t="s">
        <v>72</v>
      </c>
      <c r="D85" s="206" t="s">
        <v>166</v>
      </c>
      <c r="E85" s="256">
        <v>200</v>
      </c>
      <c r="F85" s="228">
        <v>5112.5</v>
      </c>
      <c r="G85" s="228">
        <v>4876.5</v>
      </c>
    </row>
    <row r="86" spans="1:7" ht="15" customHeight="1" x14ac:dyDescent="0.25">
      <c r="A86" s="169"/>
      <c r="B86" s="288" t="s">
        <v>181</v>
      </c>
      <c r="C86" s="257" t="s">
        <v>72</v>
      </c>
      <c r="D86" s="207" t="s">
        <v>167</v>
      </c>
      <c r="E86" s="258">
        <v>200</v>
      </c>
      <c r="F86" s="228">
        <v>1026.8</v>
      </c>
      <c r="G86" s="231"/>
    </row>
    <row r="87" spans="1:7" s="6" customFormat="1" ht="15" customHeight="1" x14ac:dyDescent="0.25">
      <c r="A87" s="169"/>
      <c r="B87" s="284" t="s">
        <v>182</v>
      </c>
      <c r="C87" s="259" t="s">
        <v>72</v>
      </c>
      <c r="D87" s="208" t="s">
        <v>167</v>
      </c>
      <c r="E87" s="260">
        <v>200</v>
      </c>
      <c r="F87" s="228">
        <v>1.1000000000000001</v>
      </c>
      <c r="G87" s="228">
        <v>1</v>
      </c>
    </row>
    <row r="88" spans="1:7" s="6" customFormat="1" ht="15" customHeight="1" x14ac:dyDescent="0.25">
      <c r="A88" s="202" t="s">
        <v>131</v>
      </c>
      <c r="B88" s="282"/>
      <c r="C88" s="252" t="s">
        <v>82</v>
      </c>
      <c r="D88" s="203" t="s">
        <v>103</v>
      </c>
      <c r="E88" s="197">
        <v>200</v>
      </c>
      <c r="F88" s="240"/>
      <c r="G88" s="240"/>
    </row>
    <row r="89" spans="1:7" x14ac:dyDescent="0.25">
      <c r="A89" s="213" t="s">
        <v>177</v>
      </c>
      <c r="B89" s="262"/>
      <c r="C89" s="244"/>
      <c r="D89" s="173"/>
      <c r="E89" s="173"/>
      <c r="F89" s="227">
        <f>F6+F17+F47+F80+F81+F84+F88</f>
        <v>18202.2</v>
      </c>
      <c r="G89" s="227">
        <f>G6+G17+G47+G80+G81+G84+G88</f>
        <v>13015.7</v>
      </c>
    </row>
    <row r="90" spans="1:7" x14ac:dyDescent="0.25">
      <c r="A90" s="221"/>
      <c r="B90" s="221"/>
      <c r="C90" s="221"/>
      <c r="D90" s="242"/>
      <c r="E90" s="287"/>
      <c r="F90" s="221"/>
      <c r="G90" s="221"/>
    </row>
    <row r="91" spans="1:7" x14ac:dyDescent="0.25">
      <c r="A91" s="221" t="s">
        <v>183</v>
      </c>
      <c r="B91" s="221"/>
      <c r="C91" s="221"/>
      <c r="D91" s="285" t="s">
        <v>184</v>
      </c>
      <c r="E91" s="287"/>
      <c r="F91" s="243"/>
      <c r="G91" s="243"/>
    </row>
    <row r="92" spans="1:7" x14ac:dyDescent="0.25">
      <c r="D92" s="211"/>
    </row>
    <row r="93" spans="1:7" x14ac:dyDescent="0.25">
      <c r="D93" s="211"/>
      <c r="F93" s="212"/>
      <c r="G93" s="212"/>
    </row>
    <row r="94" spans="1:7" x14ac:dyDescent="0.25">
      <c r="D94" s="211"/>
      <c r="F94" s="212"/>
    </row>
    <row r="95" spans="1:7" s="168" customFormat="1" x14ac:dyDescent="0.25">
      <c r="A95" s="209"/>
      <c r="B95" s="209"/>
      <c r="C95" s="209"/>
      <c r="D95" s="211"/>
      <c r="E95" s="220"/>
      <c r="F95" s="210"/>
      <c r="G95" s="210"/>
    </row>
    <row r="96" spans="1:7" s="168" customFormat="1" x14ac:dyDescent="0.25">
      <c r="A96" s="209"/>
      <c r="B96" s="209"/>
      <c r="C96" s="209"/>
      <c r="D96" s="209"/>
      <c r="E96" s="220"/>
      <c r="F96" s="209"/>
      <c r="G96" s="215"/>
    </row>
    <row r="97" spans="1:7" s="168" customFormat="1" x14ac:dyDescent="0.25">
      <c r="A97" s="209"/>
      <c r="B97" s="209"/>
      <c r="C97" s="209"/>
      <c r="D97" s="209"/>
      <c r="E97" s="220"/>
      <c r="F97" s="209"/>
      <c r="G97" s="215"/>
    </row>
    <row r="98" spans="1:7" s="168" customFormat="1" x14ac:dyDescent="0.25">
      <c r="A98" s="209"/>
      <c r="B98" s="209"/>
      <c r="C98" s="209"/>
      <c r="D98" s="209"/>
      <c r="E98" s="220"/>
      <c r="F98" s="209"/>
      <c r="G98" s="215"/>
    </row>
    <row r="99" spans="1:7" s="168" customFormat="1" x14ac:dyDescent="0.25">
      <c r="A99" s="209"/>
      <c r="B99" s="209"/>
      <c r="C99" s="209"/>
      <c r="D99" s="209"/>
      <c r="E99" s="220"/>
      <c r="F99" s="209"/>
      <c r="G99" s="215"/>
    </row>
    <row r="100" spans="1:7" s="168" customFormat="1" x14ac:dyDescent="0.25">
      <c r="A100" s="211"/>
      <c r="B100" s="211"/>
      <c r="C100" s="209"/>
      <c r="D100" s="209"/>
      <c r="E100" s="220"/>
      <c r="F100" s="209"/>
      <c r="G100" s="216"/>
    </row>
    <row r="101" spans="1:7" x14ac:dyDescent="0.25">
      <c r="G101" s="222"/>
    </row>
  </sheetData>
  <mergeCells count="56">
    <mergeCell ref="G47:G49"/>
    <mergeCell ref="G50:G52"/>
    <mergeCell ref="G57:G58"/>
    <mergeCell ref="G25:G26"/>
    <mergeCell ref="G30:G32"/>
    <mergeCell ref="G37:G38"/>
    <mergeCell ref="G7:G8"/>
    <mergeCell ref="G12:G14"/>
    <mergeCell ref="G19:G20"/>
    <mergeCell ref="A2:F2"/>
    <mergeCell ref="A3:F3"/>
    <mergeCell ref="A7:A8"/>
    <mergeCell ref="C7:C8"/>
    <mergeCell ref="D7:D8"/>
    <mergeCell ref="E7:E8"/>
    <mergeCell ref="F7:F8"/>
    <mergeCell ref="A19:A20"/>
    <mergeCell ref="C19:C20"/>
    <mergeCell ref="D19:D20"/>
    <mergeCell ref="E19:E20"/>
    <mergeCell ref="F19:F20"/>
    <mergeCell ref="A12:A14"/>
    <mergeCell ref="C12:C13"/>
    <mergeCell ref="D12:D14"/>
    <mergeCell ref="E12:E14"/>
    <mergeCell ref="F12:F14"/>
    <mergeCell ref="A30:A32"/>
    <mergeCell ref="C30:C32"/>
    <mergeCell ref="D30:D32"/>
    <mergeCell ref="E30:E32"/>
    <mergeCell ref="F30:F32"/>
    <mergeCell ref="A25:A26"/>
    <mergeCell ref="C25:C26"/>
    <mergeCell ref="D25:D26"/>
    <mergeCell ref="E25:E26"/>
    <mergeCell ref="F25:F26"/>
    <mergeCell ref="A47:A49"/>
    <mergeCell ref="C47:C49"/>
    <mergeCell ref="D47:D49"/>
    <mergeCell ref="E47:E49"/>
    <mergeCell ref="F47:F49"/>
    <mergeCell ref="A37:A38"/>
    <mergeCell ref="C37:C38"/>
    <mergeCell ref="D37:D38"/>
    <mergeCell ref="E37:E38"/>
    <mergeCell ref="F37:F38"/>
    <mergeCell ref="A57:A58"/>
    <mergeCell ref="C57:C58"/>
    <mergeCell ref="D57:D58"/>
    <mergeCell ref="E57:E58"/>
    <mergeCell ref="F57:F58"/>
    <mergeCell ref="A50:A52"/>
    <mergeCell ref="C50:C51"/>
    <mergeCell ref="D50:D52"/>
    <mergeCell ref="E50:E51"/>
    <mergeCell ref="F50:F52"/>
  </mergeCells>
  <pageMargins left="0.43307086614173229" right="0.15748031496062992" top="0.15748031496062992" bottom="0.19685039370078741" header="0.15748031496062992" footer="0.19685039370078741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Бодеевское сп</vt:lpstr>
      <vt:lpstr>Дракино</vt:lpstr>
      <vt:lpstr>Ковалевское</vt:lpstr>
      <vt:lpstr>Старохворостанское</vt:lpstr>
      <vt:lpstr>Старохворостанское!Область_печати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Пользователь Windows</cp:lastModifiedBy>
  <cp:lastPrinted>2022-10-12T11:09:14Z</cp:lastPrinted>
  <dcterms:created xsi:type="dcterms:W3CDTF">2015-03-06T04:53:28Z</dcterms:created>
  <dcterms:modified xsi:type="dcterms:W3CDTF">2022-10-18T07:54:22Z</dcterms:modified>
</cp:coreProperties>
</file>