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 2023 год\Бухгалтерия\САЙТ\"/>
    </mc:Choice>
  </mc:AlternateContent>
  <bookViews>
    <workbookView xWindow="0" yWindow="0" windowWidth="11820" windowHeight="11700" firstSheet="3" activeTab="3"/>
  </bookViews>
  <sheets>
    <sheet name="Бодеевское сп" sheetId="1" r:id="rId1"/>
    <sheet name="Дракино" sheetId="2" r:id="rId2"/>
    <sheet name="Ковалевское" sheetId="3" r:id="rId3"/>
    <sheet name="Старохворостанское" sheetId="9" r:id="rId4"/>
  </sheets>
  <calcPr calcId="162913" refMode="R1C1"/>
</workbook>
</file>

<file path=xl/calcChain.xml><?xml version="1.0" encoding="utf-8"?>
<calcChain xmlns="http://schemas.openxmlformats.org/spreadsheetml/2006/main">
  <c r="G91" i="9" l="1"/>
  <c r="G88" i="9"/>
  <c r="G75" i="9"/>
  <c r="G73" i="9"/>
  <c r="G71" i="9"/>
  <c r="G68" i="9"/>
  <c r="G64" i="9"/>
  <c r="G59" i="9"/>
  <c r="G47" i="9"/>
  <c r="F47" i="9"/>
  <c r="G44" i="9"/>
  <c r="G38" i="9"/>
  <c r="G42" i="9"/>
  <c r="F42" i="9"/>
  <c r="G31" i="9"/>
  <c r="G26" i="9"/>
  <c r="G20" i="9"/>
  <c r="G8" i="9"/>
  <c r="G7" i="9" s="1"/>
  <c r="F71" i="9"/>
  <c r="F75" i="9"/>
  <c r="F66" i="9"/>
  <c r="F64" i="9" s="1"/>
  <c r="F63" i="9"/>
  <c r="F62" i="9"/>
  <c r="F61" i="9"/>
  <c r="F28" i="9"/>
  <c r="F26" i="9" s="1"/>
  <c r="F23" i="9"/>
  <c r="F22" i="9"/>
  <c r="F19" i="9"/>
  <c r="F91" i="9"/>
  <c r="F88" i="9"/>
  <c r="F85" i="9"/>
  <c r="F73" i="9"/>
  <c r="F68" i="9"/>
  <c r="F52" i="9"/>
  <c r="F44" i="9"/>
  <c r="F38" i="9"/>
  <c r="F31" i="9"/>
  <c r="F13" i="9"/>
  <c r="F8" i="9"/>
  <c r="G18" i="9" l="1"/>
  <c r="G49" i="9"/>
  <c r="G96" i="9" s="1"/>
  <c r="F20" i="9"/>
  <c r="F18" i="9" s="1"/>
  <c r="F7" i="9"/>
  <c r="F59" i="9"/>
  <c r="F49" i="9" s="1"/>
  <c r="F96" i="9" l="1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<sst xmlns="http://schemas.openxmlformats.org/spreadsheetml/2006/main" count="578" uniqueCount="196">
  <si>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</si>
  <si>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</si>
  <si>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</si>
  <si>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</si>
  <si>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</si>
  <si>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</si>
  <si>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</si>
  <si>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</si>
  <si>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</si>
  <si>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</si>
  <si>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</si>
  <si>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</si>
  <si>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</si>
  <si>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</si>
  <si>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</si>
  <si>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</si>
  <si>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</si>
  <si>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</si>
  <si>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</si>
  <si>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</si>
  <si>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</si>
  <si>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</si>
  <si>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</si>
  <si>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</si>
  <si>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</si>
  <si>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</si>
  <si>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</si>
  <si>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</si>
  <si>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</si>
  <si>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</si>
  <si>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</si>
  <si>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</si>
  <si>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</si>
  <si>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</si>
  <si>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</si>
  <si>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</si>
  <si>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</si>
  <si>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</si>
  <si>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</si>
  <si>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</si>
  <si>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</si>
  <si>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</si>
  <si>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</si>
  <si>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</si>
  <si>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</si>
  <si>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</si>
  <si>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</si>
  <si>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</si>
  <si>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</si>
  <si>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</si>
  <si>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</si>
  <si>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</si>
  <si>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</si>
  <si>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</si>
  <si>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</si>
  <si>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</si>
  <si>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</si>
  <si>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</si>
  <si>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</si>
  <si>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</si>
  <si>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</si>
  <si>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</si>
  <si>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</si>
  <si>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</si>
  <si>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</si>
  <si>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</si>
  <si>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</si>
  <si>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</si>
  <si>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</si>
  <si>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</si>
  <si>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</si>
  <si>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</si>
  <si>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</si>
  <si>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</si>
  <si>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</si>
  <si>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</si>
  <si>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</si>
  <si>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</si>
  <si>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</si>
  <si>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</si>
  <si>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</si>
  <si>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</si>
  <si>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</si>
  <si>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</si>
  <si>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</si>
  <si>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</si>
  <si>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</si>
  <si>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</si>
  <si>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</si>
  <si>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</si>
  <si>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</si>
  <si>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</si>
  <si>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</si>
  <si>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</si>
  <si>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</si>
  <si>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</si>
  <si>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</si>
  <si>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</si>
  <si>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</si>
  <si>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</si>
  <si>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</si>
  <si>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</si>
  <si>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</si>
  <si>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</si>
  <si>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</si>
  <si>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</si>
  <si>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</si>
  <si>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</si>
  <si>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</si>
  <si>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</si>
  <si>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</si>
  <si>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</si>
  <si>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</si>
  <si>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</si>
  <si>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</si>
  <si>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</si>
  <si>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</si>
  <si>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</si>
  <si>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</si>
  <si>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</si>
  <si>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</si>
  <si>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</si>
  <si>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</si>
  <si>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</si>
  <si>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</si>
  <si>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</si>
  <si>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</si>
  <si>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</si>
  <si>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</si>
  <si>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</si>
  <si>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</si>
  <si>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</si>
  <si>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</si>
  <si>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</si>
  <si>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</si>
  <si>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</si>
  <si>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</si>
  <si>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</si>
  <si>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</si>
  <si>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</si>
  <si>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</si>
  <si>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</si>
  <si>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</si>
  <si>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</si>
  <si>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</si>
  <si>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</si>
  <si>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</si>
  <si>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</si>
  <si>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</si>
  <si>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</si>
  <si>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</si>
  <si>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</si>
  <si>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</si>
  <si>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</si>
  <si>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</si>
  <si>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</si>
  <si>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</si>
  <si>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</si>
  <si>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</si>
  <si>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</si>
  <si>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</si>
  <si>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</si>
  <si>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</si>
  <si>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</si>
  <si>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</si>
  <si>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</si>
  <si>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</si>
  <si>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</si>
  <si>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</si>
  <si>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</si>
  <si>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</si>
  <si>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</si>
  <si>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</si>
  <si>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</si>
  <si>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</si>
  <si>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</si>
  <si>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</si>
  <si>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</si>
  <si>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>19 3 01 20540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</si>
  <si>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</si>
  <si>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</si>
  <si>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</si>
  <si>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СФ</t>
  </si>
  <si>
    <t>ВБ</t>
  </si>
  <si>
    <t>19 6 01 S8070</t>
  </si>
  <si>
    <t xml:space="preserve">обустройство сквера с.Аношкино   </t>
  </si>
  <si>
    <t xml:space="preserve">2.1. Подпрограмма «Функционирование высшего должностного лица местной администрации   </t>
  </si>
  <si>
    <t>план</t>
  </si>
  <si>
    <t>исполнение</t>
  </si>
  <si>
    <t>16 6 00 00000</t>
  </si>
  <si>
    <t>16 9 00 00000</t>
  </si>
  <si>
    <t>ОТЧЕТ</t>
  </si>
  <si>
    <t>об исполнении муниципальных программ</t>
  </si>
  <si>
    <t xml:space="preserve"> Старохворостанского сельского поселения</t>
  </si>
  <si>
    <t>за 1 квартал  2023 года</t>
  </si>
  <si>
    <t>Глава администрации Старохворостанского сельского поселения                                     Ю.И.Карайчев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</si>
</sst>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8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30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9" fontId="37" fillId="2" borderId="3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right" wrapText="1"/>
    </xf>
    <xf numFmtId="49" fontId="37" fillId="2" borderId="2" xfId="0" applyNumberFormat="1" applyFont="1" applyFill="1" applyBorder="1" applyAlignment="1">
      <alignment horizontal="right" wrapText="1"/>
    </xf>
    <xf numFmtId="0" fontId="28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wrapText="1"/>
    </xf>
    <xf numFmtId="49" fontId="35" fillId="2" borderId="2" xfId="0" applyNumberFormat="1" applyFont="1" applyFill="1" applyBorder="1" applyAlignment="1">
      <alignment horizontal="right" wrapText="1"/>
    </xf>
    <xf numFmtId="49" fontId="35" fillId="2" borderId="1" xfId="0" applyNumberFormat="1" applyFont="1" applyFill="1" applyBorder="1" applyAlignment="1">
      <alignment horizontal="right" wrapText="1"/>
    </xf>
    <xf numFmtId="0" fontId="35" fillId="2" borderId="1" xfId="0" applyFont="1" applyFill="1" applyBorder="1" applyAlignment="1">
      <alignment horizontal="left" wrapText="1"/>
    </xf>
    <xf numFmtId="49" fontId="35" fillId="2" borderId="1" xfId="0" applyNumberFormat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8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29" fillId="3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5" fillId="0" borderId="0" xfId="0" applyFont="1"/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164" fontId="9" fillId="2" borderId="2" xfId="0" applyNumberFormat="1" applyFont="1" applyFill="1" applyBorder="1"/>
    <xf numFmtId="0" fontId="9" fillId="2" borderId="4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309" t="s">
        <v>46</v>
      </c>
      <c r="B2" s="309"/>
      <c r="C2" s="309"/>
      <c r="D2" s="309"/>
      <c r="E2" s="309"/>
      <c r="F2" s="1"/>
    </row>
    <row r="3" spans="1:6" ht="18.75" x14ac:dyDescent="0.3">
      <c r="A3" s="310" t="s">
        <v>83</v>
      </c>
      <c r="B3" s="310"/>
      <c r="C3" s="310"/>
      <c r="D3" s="310"/>
      <c r="E3" s="310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313" t="s">
        <v>3</v>
      </c>
      <c r="B6" s="283"/>
      <c r="C6" s="286" t="s">
        <v>49</v>
      </c>
      <c r="D6" s="286"/>
      <c r="E6" s="297">
        <f>E8+E9+E10</f>
        <v>1326.5</v>
      </c>
    </row>
    <row r="7" spans="1:6" ht="17.25" customHeight="1" x14ac:dyDescent="0.25">
      <c r="A7" s="313"/>
      <c r="B7" s="285"/>
      <c r="C7" s="288"/>
      <c r="D7" s="288"/>
      <c r="E7" s="317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314" t="s">
        <v>4</v>
      </c>
      <c r="B11" s="283"/>
      <c r="C11" s="301" t="s">
        <v>50</v>
      </c>
      <c r="D11" s="301"/>
      <c r="E11" s="297">
        <f>E14+E15</f>
        <v>382</v>
      </c>
    </row>
    <row r="12" spans="1:6" ht="13.15" customHeight="1" x14ac:dyDescent="0.25">
      <c r="A12" s="315"/>
      <c r="B12" s="284"/>
      <c r="C12" s="302"/>
      <c r="D12" s="302"/>
      <c r="E12" s="298"/>
    </row>
    <row r="13" spans="1:6" ht="4.1500000000000004" hidden="1" customHeight="1" x14ac:dyDescent="0.25">
      <c r="A13" s="315"/>
      <c r="B13" s="17"/>
      <c r="C13" s="318"/>
      <c r="D13" s="318"/>
      <c r="E13" s="317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314" t="s">
        <v>6</v>
      </c>
      <c r="B18" s="283"/>
      <c r="C18" s="286" t="s">
        <v>53</v>
      </c>
      <c r="D18" s="286"/>
      <c r="E18" s="291">
        <f>E20+E21+E22</f>
        <v>906.4</v>
      </c>
    </row>
    <row r="19" spans="1:6" x14ac:dyDescent="0.25">
      <c r="A19" s="316"/>
      <c r="B19" s="285"/>
      <c r="C19" s="288"/>
      <c r="D19" s="288"/>
      <c r="E19" s="292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311" t="s">
        <v>7</v>
      </c>
      <c r="B23" s="283"/>
      <c r="C23" s="286" t="s">
        <v>52</v>
      </c>
      <c r="D23" s="286"/>
      <c r="E23" s="291">
        <f>E25+E26+E27</f>
        <v>1597</v>
      </c>
    </row>
    <row r="24" spans="1:6" x14ac:dyDescent="0.25">
      <c r="A24" s="311"/>
      <c r="B24" s="285"/>
      <c r="C24" s="288"/>
      <c r="D24" s="288"/>
      <c r="E24" s="292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311" t="s">
        <v>8</v>
      </c>
      <c r="B28" s="283"/>
      <c r="C28" s="286" t="s">
        <v>56</v>
      </c>
      <c r="D28" s="286"/>
      <c r="E28" s="312">
        <f>E31+E32+E33</f>
        <v>119</v>
      </c>
    </row>
    <row r="29" spans="1:6" ht="12.6" customHeight="1" x14ac:dyDescent="0.25">
      <c r="A29" s="311"/>
      <c r="B29" s="284"/>
      <c r="C29" s="287"/>
      <c r="D29" s="287"/>
      <c r="E29" s="312"/>
    </row>
    <row r="30" spans="1:6" hidden="1" x14ac:dyDescent="0.25">
      <c r="A30" s="311"/>
      <c r="B30" s="285"/>
      <c r="C30" s="288"/>
      <c r="D30" s="288"/>
      <c r="E30" s="312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319" t="s">
        <v>17</v>
      </c>
      <c r="B34" s="289"/>
      <c r="C34" s="286" t="s">
        <v>59</v>
      </c>
      <c r="D34" s="286"/>
      <c r="E34" s="297">
        <f>E36+E37</f>
        <v>37</v>
      </c>
    </row>
    <row r="35" spans="1:5" ht="29.25" customHeight="1" x14ac:dyDescent="0.25">
      <c r="A35" s="320"/>
      <c r="B35" s="290"/>
      <c r="C35" s="288"/>
      <c r="D35" s="288"/>
      <c r="E35" s="317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321" t="s">
        <v>10</v>
      </c>
      <c r="B44" s="307"/>
      <c r="C44" s="299" t="s">
        <v>29</v>
      </c>
      <c r="D44" s="299"/>
      <c r="E44" s="322">
        <f>E46+E51+E55+E56+E57+E58+E59</f>
        <v>2968.6</v>
      </c>
    </row>
    <row r="45" spans="1:5" ht="14.45" customHeight="1" x14ac:dyDescent="0.25">
      <c r="A45" s="321"/>
      <c r="B45" s="308"/>
      <c r="C45" s="300"/>
      <c r="D45" s="300"/>
      <c r="E45" s="322"/>
    </row>
    <row r="46" spans="1:5" ht="14.25" customHeight="1" x14ac:dyDescent="0.25">
      <c r="A46" s="303" t="s">
        <v>11</v>
      </c>
      <c r="B46" s="305"/>
      <c r="C46" s="301" t="s">
        <v>71</v>
      </c>
      <c r="D46" s="301"/>
      <c r="E46" s="297">
        <f>E49+E50</f>
        <v>2046.3</v>
      </c>
    </row>
    <row r="47" spans="1:5" ht="18" customHeight="1" x14ac:dyDescent="0.25">
      <c r="A47" s="304"/>
      <c r="B47" s="306"/>
      <c r="C47" s="302"/>
      <c r="D47" s="302"/>
      <c r="E47" s="298"/>
    </row>
    <row r="48" spans="1:5" ht="18" hidden="1" customHeight="1" x14ac:dyDescent="0.25">
      <c r="A48" s="304"/>
      <c r="B48" s="30"/>
      <c r="C48" s="302"/>
      <c r="D48" s="31"/>
      <c r="E48" s="298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314" t="s">
        <v>12</v>
      </c>
      <c r="B51" s="323"/>
      <c r="C51" s="286" t="s">
        <v>89</v>
      </c>
      <c r="D51" s="286"/>
      <c r="E51" s="291">
        <f>E53+E54</f>
        <v>500.3</v>
      </c>
    </row>
    <row r="52" spans="1:5" x14ac:dyDescent="0.25">
      <c r="A52" s="316"/>
      <c r="B52" s="324"/>
      <c r="C52" s="288"/>
      <c r="D52" s="288"/>
      <c r="E52" s="292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294"/>
      <c r="B65" s="294"/>
      <c r="C65" s="294"/>
      <c r="D65" s="100"/>
      <c r="E65" s="91"/>
    </row>
    <row r="66" spans="1:5" ht="18.75" x14ac:dyDescent="0.3">
      <c r="A66" s="101"/>
      <c r="B66" s="102"/>
      <c r="C66" s="295"/>
      <c r="D66" s="295"/>
      <c r="E66" s="296"/>
    </row>
    <row r="67" spans="1:5" x14ac:dyDescent="0.25">
      <c r="A67" s="293"/>
      <c r="B67" s="293"/>
      <c r="C67" s="293"/>
      <c r="D67" s="3"/>
    </row>
  </sheetData>
  <mergeCells count="50"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B18:B19"/>
    <mergeCell ref="C18:C19"/>
    <mergeCell ref="D18:D19"/>
    <mergeCell ref="E18:E19"/>
    <mergeCell ref="B23:B24"/>
    <mergeCell ref="C23:C24"/>
    <mergeCell ref="D23:D24"/>
    <mergeCell ref="E23:E24"/>
    <mergeCell ref="B28:B30"/>
    <mergeCell ref="C28:C30"/>
    <mergeCell ref="D28:D30"/>
    <mergeCell ref="C34:C35"/>
    <mergeCell ref="B34:B35"/>
    <mergeCell ref="D34:D3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33" t="s">
        <v>84</v>
      </c>
      <c r="B2" s="333"/>
      <c r="C2" s="333"/>
      <c r="D2" s="333"/>
      <c r="E2" s="333"/>
    </row>
    <row r="3" spans="1:5" x14ac:dyDescent="0.25">
      <c r="A3" s="334" t="s">
        <v>83</v>
      </c>
      <c r="B3" s="334"/>
      <c r="C3" s="334"/>
      <c r="D3" s="334"/>
      <c r="E3" s="334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313" t="s">
        <v>3</v>
      </c>
      <c r="B6" s="283"/>
      <c r="C6" s="327" t="s">
        <v>49</v>
      </c>
      <c r="D6" s="286"/>
      <c r="E6" s="297">
        <f>E8+E9+E10</f>
        <v>2096</v>
      </c>
    </row>
    <row r="7" spans="1:5" ht="25.5" customHeight="1" x14ac:dyDescent="0.25">
      <c r="A7" s="313"/>
      <c r="B7" s="285"/>
      <c r="C7" s="328"/>
      <c r="D7" s="288"/>
      <c r="E7" s="317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314" t="s">
        <v>4</v>
      </c>
      <c r="B11" s="283"/>
      <c r="C11" s="325" t="s">
        <v>50</v>
      </c>
      <c r="D11" s="301"/>
      <c r="E11" s="297">
        <f>E14+E15</f>
        <v>452</v>
      </c>
    </row>
    <row r="12" spans="1:5" x14ac:dyDescent="0.25">
      <c r="A12" s="315"/>
      <c r="B12" s="284"/>
      <c r="C12" s="326"/>
      <c r="D12" s="302"/>
      <c r="E12" s="298"/>
    </row>
    <row r="13" spans="1:5" ht="18.75" x14ac:dyDescent="0.25">
      <c r="A13" s="315"/>
      <c r="B13" s="17"/>
      <c r="C13" s="332"/>
      <c r="D13" s="318"/>
      <c r="E13" s="317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314" t="s">
        <v>6</v>
      </c>
      <c r="B18" s="283"/>
      <c r="C18" s="327" t="s">
        <v>53</v>
      </c>
      <c r="D18" s="286"/>
      <c r="E18" s="291">
        <f>E20+E21+E22</f>
        <v>1706</v>
      </c>
    </row>
    <row r="19" spans="1:5" ht="27" customHeight="1" x14ac:dyDescent="0.25">
      <c r="A19" s="316"/>
      <c r="B19" s="285"/>
      <c r="C19" s="328"/>
      <c r="D19" s="288"/>
      <c r="E19" s="292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311" t="s">
        <v>7</v>
      </c>
      <c r="B23" s="283"/>
      <c r="C23" s="327" t="s">
        <v>52</v>
      </c>
      <c r="D23" s="286"/>
      <c r="E23" s="291">
        <f>E25+E26+E28+E27</f>
        <v>2283</v>
      </c>
    </row>
    <row r="24" spans="1:5" x14ac:dyDescent="0.25">
      <c r="A24" s="311"/>
      <c r="B24" s="285"/>
      <c r="C24" s="328"/>
      <c r="D24" s="288"/>
      <c r="E24" s="292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311" t="s">
        <v>8</v>
      </c>
      <c r="B29" s="283"/>
      <c r="C29" s="327" t="s">
        <v>56</v>
      </c>
      <c r="D29" s="286"/>
      <c r="E29" s="312">
        <f>E32+E33+E34</f>
        <v>124</v>
      </c>
    </row>
    <row r="30" spans="1:5" x14ac:dyDescent="0.25">
      <c r="A30" s="311"/>
      <c r="B30" s="284"/>
      <c r="C30" s="331"/>
      <c r="D30" s="287"/>
      <c r="E30" s="312"/>
    </row>
    <row r="31" spans="1:5" x14ac:dyDescent="0.25">
      <c r="A31" s="311"/>
      <c r="B31" s="285"/>
      <c r="C31" s="328"/>
      <c r="D31" s="288"/>
      <c r="E31" s="312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319" t="s">
        <v>17</v>
      </c>
      <c r="B35" s="289"/>
      <c r="C35" s="327" t="s">
        <v>59</v>
      </c>
      <c r="D35" s="286"/>
      <c r="E35" s="297">
        <f>E37+E38</f>
        <v>7</v>
      </c>
    </row>
    <row r="36" spans="1:5" ht="23.25" customHeight="1" x14ac:dyDescent="0.25">
      <c r="A36" s="320"/>
      <c r="B36" s="290"/>
      <c r="C36" s="328"/>
      <c r="D36" s="288"/>
      <c r="E36" s="317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321" t="s">
        <v>10</v>
      </c>
      <c r="B44" s="307"/>
      <c r="C44" s="329" t="s">
        <v>29</v>
      </c>
      <c r="D44" s="299"/>
      <c r="E44" s="322">
        <f>E46+E52+E57+E65+E66+E67+E68+E69+E70</f>
        <v>16336.5</v>
      </c>
    </row>
    <row r="45" spans="1:5" x14ac:dyDescent="0.25">
      <c r="A45" s="321"/>
      <c r="B45" s="308"/>
      <c r="C45" s="330"/>
      <c r="D45" s="300"/>
      <c r="E45" s="322"/>
    </row>
    <row r="46" spans="1:5" x14ac:dyDescent="0.25">
      <c r="A46" s="303" t="s">
        <v>11</v>
      </c>
      <c r="B46" s="305"/>
      <c r="C46" s="325" t="s">
        <v>71</v>
      </c>
      <c r="D46" s="301"/>
      <c r="E46" s="297">
        <f>E49+E50+E51</f>
        <v>3813.6</v>
      </c>
    </row>
    <row r="47" spans="1:5" x14ac:dyDescent="0.25">
      <c r="A47" s="304"/>
      <c r="B47" s="306"/>
      <c r="C47" s="326"/>
      <c r="D47" s="302"/>
      <c r="E47" s="298"/>
    </row>
    <row r="48" spans="1:5" ht="18.75" x14ac:dyDescent="0.25">
      <c r="A48" s="304"/>
      <c r="B48" s="30"/>
      <c r="C48" s="326"/>
      <c r="D48" s="31"/>
      <c r="E48" s="298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314" t="s">
        <v>12</v>
      </c>
      <c r="B52" s="323"/>
      <c r="C52" s="327" t="s">
        <v>89</v>
      </c>
      <c r="D52" s="286"/>
      <c r="E52" s="291">
        <f>E54+E55+E56</f>
        <v>905</v>
      </c>
    </row>
    <row r="53" spans="1:5" x14ac:dyDescent="0.25">
      <c r="A53" s="316"/>
      <c r="B53" s="324"/>
      <c r="C53" s="328"/>
      <c r="D53" s="288"/>
      <c r="E53" s="292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2:E2"/>
    <mergeCell ref="A3:E3"/>
    <mergeCell ref="A6:A7"/>
    <mergeCell ref="B6:B7"/>
    <mergeCell ref="C6:C7"/>
    <mergeCell ref="D6:D7"/>
    <mergeCell ref="E6:E7"/>
    <mergeCell ref="A18:A19"/>
    <mergeCell ref="B18:B19"/>
    <mergeCell ref="C18:C19"/>
    <mergeCell ref="D18:D19"/>
    <mergeCell ref="E18:E19"/>
    <mergeCell ref="A11:A13"/>
    <mergeCell ref="B11:B12"/>
    <mergeCell ref="C11:C13"/>
    <mergeCell ref="D11:D13"/>
    <mergeCell ref="E11:E13"/>
    <mergeCell ref="A29:A31"/>
    <mergeCell ref="B29:B31"/>
    <mergeCell ref="C29:C31"/>
    <mergeCell ref="D29:D31"/>
    <mergeCell ref="E29:E31"/>
    <mergeCell ref="A23:A24"/>
    <mergeCell ref="B23:B24"/>
    <mergeCell ref="C23:C24"/>
    <mergeCell ref="D23:D24"/>
    <mergeCell ref="E23:E24"/>
    <mergeCell ref="A44:A45"/>
    <mergeCell ref="B44:B45"/>
    <mergeCell ref="C44:C45"/>
    <mergeCell ref="D44:D45"/>
    <mergeCell ref="E44:E45"/>
    <mergeCell ref="A35:A36"/>
    <mergeCell ref="B35:B36"/>
    <mergeCell ref="C35:C36"/>
    <mergeCell ref="D35:D36"/>
    <mergeCell ref="E35:E36"/>
    <mergeCell ref="A52:A53"/>
    <mergeCell ref="B52:B53"/>
    <mergeCell ref="C52:C53"/>
    <mergeCell ref="D52:D53"/>
    <mergeCell ref="E52:E53"/>
    <mergeCell ref="A46:A48"/>
    <mergeCell ref="B46:B47"/>
    <mergeCell ref="C46:C48"/>
    <mergeCell ref="D46:D47"/>
    <mergeCell ref="E46:E48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309" t="s">
        <v>104</v>
      </c>
      <c r="B2" s="309"/>
      <c r="C2" s="309"/>
      <c r="D2" s="309"/>
      <c r="E2" s="309"/>
    </row>
    <row r="3" spans="1:5" ht="18.75" x14ac:dyDescent="0.3">
      <c r="A3" s="310" t="s">
        <v>83</v>
      </c>
      <c r="B3" s="310"/>
      <c r="C3" s="310"/>
      <c r="D3" s="310"/>
      <c r="E3" s="310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60" t="s">
        <v>3</v>
      </c>
      <c r="B6" s="283"/>
      <c r="C6" s="344" t="s">
        <v>49</v>
      </c>
      <c r="D6" s="346"/>
      <c r="E6" s="350">
        <f>E8+E9+E11+E10</f>
        <v>2414.5</v>
      </c>
    </row>
    <row r="7" spans="1:5" ht="22.5" customHeight="1" x14ac:dyDescent="0.25">
      <c r="A7" s="360"/>
      <c r="B7" s="285"/>
      <c r="C7" s="345"/>
      <c r="D7" s="347"/>
      <c r="E7" s="351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35" t="s">
        <v>4</v>
      </c>
      <c r="B12" s="283"/>
      <c r="C12" s="337" t="s">
        <v>50</v>
      </c>
      <c r="D12" s="339"/>
      <c r="E12" s="350">
        <f>E15+E16</f>
        <v>376</v>
      </c>
    </row>
    <row r="13" spans="1:5" x14ac:dyDescent="0.25">
      <c r="A13" s="336"/>
      <c r="B13" s="284"/>
      <c r="C13" s="338"/>
      <c r="D13" s="340"/>
      <c r="E13" s="342"/>
    </row>
    <row r="14" spans="1:5" ht="18.75" x14ac:dyDescent="0.25">
      <c r="A14" s="336"/>
      <c r="B14" s="17"/>
      <c r="C14" s="364"/>
      <c r="D14" s="365"/>
      <c r="E14" s="351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35" t="s">
        <v>6</v>
      </c>
      <c r="B19" s="283"/>
      <c r="C19" s="344" t="s">
        <v>53</v>
      </c>
      <c r="D19" s="346"/>
      <c r="E19" s="348">
        <f>E21+E22+E23</f>
        <v>1333.7</v>
      </c>
    </row>
    <row r="20" spans="1:5" x14ac:dyDescent="0.25">
      <c r="A20" s="343"/>
      <c r="B20" s="285"/>
      <c r="C20" s="345"/>
      <c r="D20" s="347"/>
      <c r="E20" s="349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60" t="s">
        <v>7</v>
      </c>
      <c r="B24" s="283"/>
      <c r="C24" s="344" t="s">
        <v>52</v>
      </c>
      <c r="D24" s="346"/>
      <c r="E24" s="348">
        <f>E26+E28+E29+E27</f>
        <v>1954.8999999999999</v>
      </c>
    </row>
    <row r="25" spans="1:5" x14ac:dyDescent="0.25">
      <c r="A25" s="360"/>
      <c r="B25" s="285"/>
      <c r="C25" s="345"/>
      <c r="D25" s="347"/>
      <c r="E25" s="349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60" t="s">
        <v>8</v>
      </c>
      <c r="B30" s="283"/>
      <c r="C30" s="344" t="s">
        <v>56</v>
      </c>
      <c r="D30" s="346"/>
      <c r="E30" s="363">
        <f>E33+E34+E35</f>
        <v>118</v>
      </c>
    </row>
    <row r="31" spans="1:5" x14ac:dyDescent="0.25">
      <c r="A31" s="360"/>
      <c r="B31" s="284"/>
      <c r="C31" s="361"/>
      <c r="D31" s="362"/>
      <c r="E31" s="363"/>
    </row>
    <row r="32" spans="1:5" x14ac:dyDescent="0.25">
      <c r="A32" s="360"/>
      <c r="B32" s="285"/>
      <c r="C32" s="345"/>
      <c r="D32" s="347"/>
      <c r="E32" s="363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35" t="s">
        <v>17</v>
      </c>
      <c r="B36" s="283"/>
      <c r="C36" s="344" t="s">
        <v>59</v>
      </c>
      <c r="D36" s="346"/>
      <c r="E36" s="350">
        <f>E38+E39+E40+E41</f>
        <v>529</v>
      </c>
    </row>
    <row r="37" spans="1:5" ht="21" customHeight="1" x14ac:dyDescent="0.25">
      <c r="A37" s="343"/>
      <c r="B37" s="285"/>
      <c r="C37" s="345"/>
      <c r="D37" s="347"/>
      <c r="E37" s="351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52" t="s">
        <v>10</v>
      </c>
      <c r="B46" s="353"/>
      <c r="C46" s="355" t="s">
        <v>29</v>
      </c>
      <c r="D46" s="357"/>
      <c r="E46" s="359">
        <f>E48+E54+E59+E61+E64+E66+E68+E70</f>
        <v>7208.0999999999995</v>
      </c>
    </row>
    <row r="47" spans="1:5" x14ac:dyDescent="0.25">
      <c r="A47" s="352"/>
      <c r="B47" s="354"/>
      <c r="C47" s="356"/>
      <c r="D47" s="358"/>
      <c r="E47" s="359"/>
    </row>
    <row r="48" spans="1:5" x14ac:dyDescent="0.25">
      <c r="A48" s="335" t="s">
        <v>11</v>
      </c>
      <c r="B48" s="283"/>
      <c r="C48" s="337" t="s">
        <v>71</v>
      </c>
      <c r="D48" s="339"/>
      <c r="E48" s="341">
        <f>E51+E52+E53</f>
        <v>4716.7</v>
      </c>
    </row>
    <row r="49" spans="1:5" x14ac:dyDescent="0.25">
      <c r="A49" s="336"/>
      <c r="B49" s="284"/>
      <c r="C49" s="338"/>
      <c r="D49" s="340"/>
      <c r="E49" s="342"/>
    </row>
    <row r="50" spans="1:5" ht="18.75" x14ac:dyDescent="0.3">
      <c r="A50" s="336"/>
      <c r="B50" s="17"/>
      <c r="C50" s="338"/>
      <c r="D50" s="86"/>
      <c r="E50" s="342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35" t="s">
        <v>12</v>
      </c>
      <c r="B54" s="283"/>
      <c r="C54" s="344" t="s">
        <v>89</v>
      </c>
      <c r="D54" s="346"/>
      <c r="E54" s="348">
        <f>E56+E57+E58</f>
        <v>863.69999999999993</v>
      </c>
    </row>
    <row r="55" spans="1:5" x14ac:dyDescent="0.25">
      <c r="A55" s="343"/>
      <c r="B55" s="285"/>
      <c r="C55" s="345"/>
      <c r="D55" s="347"/>
      <c r="E55" s="349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2:E2"/>
    <mergeCell ref="A3:E3"/>
    <mergeCell ref="A6:A7"/>
    <mergeCell ref="B6:B7"/>
    <mergeCell ref="C6:C7"/>
    <mergeCell ref="D6:D7"/>
    <mergeCell ref="E6:E7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0:A32"/>
    <mergeCell ref="B30:B32"/>
    <mergeCell ref="C30:C32"/>
    <mergeCell ref="D30:D32"/>
    <mergeCell ref="E30:E32"/>
    <mergeCell ref="A24:A25"/>
    <mergeCell ref="B24:B25"/>
    <mergeCell ref="C24:C25"/>
    <mergeCell ref="D24:D25"/>
    <mergeCell ref="E24:E25"/>
    <mergeCell ref="A46:A47"/>
    <mergeCell ref="B46:B47"/>
    <mergeCell ref="C46:C47"/>
    <mergeCell ref="D46:D47"/>
    <mergeCell ref="E46:E47"/>
    <mergeCell ref="A36:A37"/>
    <mergeCell ref="B36:B37"/>
    <mergeCell ref="C36:C37"/>
    <mergeCell ref="D36:D37"/>
    <mergeCell ref="E36:E37"/>
    <mergeCell ref="A54:A55"/>
    <mergeCell ref="B54:B55"/>
    <mergeCell ref="C54:C55"/>
    <mergeCell ref="D54:D55"/>
    <mergeCell ref="E54:E55"/>
    <mergeCell ref="A48:A50"/>
    <mergeCell ref="B48:B49"/>
    <mergeCell ref="C48:C50"/>
    <mergeCell ref="D48:D49"/>
    <mergeCell ref="E48:E50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activeCell="D105" sqref="D105"/>
    </sheetView>
  </sheetViews>
  <sheetFormatPr defaultRowHeight="15.75" x14ac:dyDescent="0.25"/>
  <cols>
    <col min="1" max="1" width="99.5703125" style="140" customWidth="1"/>
    <col min="2" max="2" width="4.7109375" style="184" customWidth="1"/>
    <col min="3" max="3" width="8" style="184" bestFit="1" customWidth="1"/>
    <col min="4" max="4" width="19.42578125" style="140" customWidth="1"/>
    <col min="5" max="5" width="5.85546875" style="184" bestFit="1" customWidth="1"/>
    <col min="6" max="6" width="14.7109375" style="263" customWidth="1"/>
    <col min="7" max="7" width="15.28515625" style="263" customWidth="1"/>
    <col min="8" max="16384" width="9.140625" style="140"/>
  </cols>
  <sheetData>
    <row r="1" spans="1:7" x14ac:dyDescent="0.25">
      <c r="C1" s="172"/>
      <c r="D1" s="141"/>
      <c r="E1" s="172"/>
      <c r="F1" s="236"/>
      <c r="G1" s="236"/>
    </row>
    <row r="2" spans="1:7" x14ac:dyDescent="0.25">
      <c r="A2" s="366" t="s">
        <v>191</v>
      </c>
      <c r="B2" s="366"/>
      <c r="C2" s="366"/>
      <c r="D2" s="366"/>
      <c r="E2" s="366"/>
      <c r="F2" s="366"/>
      <c r="G2" s="366"/>
    </row>
    <row r="3" spans="1:7" x14ac:dyDescent="0.25">
      <c r="A3" s="366" t="s">
        <v>192</v>
      </c>
      <c r="B3" s="366"/>
      <c r="C3" s="366"/>
      <c r="D3" s="366"/>
      <c r="E3" s="366"/>
      <c r="F3" s="366"/>
      <c r="G3" s="366"/>
    </row>
    <row r="4" spans="1:7" x14ac:dyDescent="0.25">
      <c r="A4" s="367" t="s">
        <v>193</v>
      </c>
      <c r="B4" s="367"/>
      <c r="C4" s="367"/>
      <c r="D4" s="367"/>
      <c r="E4" s="367"/>
      <c r="F4" s="367"/>
      <c r="G4" s="367"/>
    </row>
    <row r="5" spans="1:7" x14ac:dyDescent="0.25">
      <c r="A5" s="368" t="s">
        <v>194</v>
      </c>
      <c r="B5" s="368"/>
      <c r="C5" s="368"/>
      <c r="D5" s="368"/>
      <c r="E5" s="368"/>
      <c r="F5" s="368"/>
      <c r="G5" s="368"/>
    </row>
    <row r="6" spans="1:7" x14ac:dyDescent="0.25">
      <c r="A6" s="138" t="s">
        <v>0</v>
      </c>
      <c r="B6" s="266"/>
      <c r="C6" s="173" t="s">
        <v>44</v>
      </c>
      <c r="D6" s="142" t="s">
        <v>16</v>
      </c>
      <c r="E6" s="216" t="s">
        <v>45</v>
      </c>
      <c r="F6" s="237" t="s">
        <v>187</v>
      </c>
      <c r="G6" s="237" t="s">
        <v>188</v>
      </c>
    </row>
    <row r="7" spans="1:7" ht="18" customHeight="1" x14ac:dyDescent="0.25">
      <c r="A7" s="143" t="s">
        <v>2</v>
      </c>
      <c r="B7" s="267"/>
      <c r="C7" s="174"/>
      <c r="D7" s="144" t="s">
        <v>32</v>
      </c>
      <c r="E7" s="144"/>
      <c r="F7" s="238">
        <f>F8+F13</f>
        <v>3375.3</v>
      </c>
      <c r="G7" s="238">
        <f>G8+G13</f>
        <v>687.7</v>
      </c>
    </row>
    <row r="8" spans="1:7" x14ac:dyDescent="0.25">
      <c r="A8" s="369" t="s">
        <v>3</v>
      </c>
      <c r="B8" s="268"/>
      <c r="C8" s="371"/>
      <c r="D8" s="373" t="s">
        <v>49</v>
      </c>
      <c r="E8" s="373"/>
      <c r="F8" s="375">
        <f>F10+F11+F12</f>
        <v>3375.3</v>
      </c>
      <c r="G8" s="375">
        <f>G10+G11+G12</f>
        <v>687.7</v>
      </c>
    </row>
    <row r="9" spans="1:7" ht="15.75" customHeight="1" x14ac:dyDescent="0.25">
      <c r="A9" s="370"/>
      <c r="B9" s="269"/>
      <c r="C9" s="372"/>
      <c r="D9" s="374"/>
      <c r="E9" s="374"/>
      <c r="F9" s="376"/>
      <c r="G9" s="376"/>
    </row>
    <row r="10" spans="1:7" ht="15" customHeight="1" x14ac:dyDescent="0.25">
      <c r="A10" s="145"/>
      <c r="B10" s="270"/>
      <c r="C10" s="175" t="s">
        <v>47</v>
      </c>
      <c r="D10" s="146" t="s">
        <v>19</v>
      </c>
      <c r="E10" s="146">
        <v>100</v>
      </c>
      <c r="F10" s="241">
        <v>2619.4</v>
      </c>
      <c r="G10" s="241">
        <v>403.6</v>
      </c>
    </row>
    <row r="11" spans="1:7" ht="15" customHeight="1" x14ac:dyDescent="0.25">
      <c r="A11" s="147"/>
      <c r="B11" s="271"/>
      <c r="C11" s="175" t="s">
        <v>47</v>
      </c>
      <c r="D11" s="146" t="s">
        <v>19</v>
      </c>
      <c r="E11" s="146">
        <v>200</v>
      </c>
      <c r="F11" s="241">
        <v>755.9</v>
      </c>
      <c r="G11" s="241">
        <v>284.10000000000002</v>
      </c>
    </row>
    <row r="12" spans="1:7" ht="15" hidden="1" customHeight="1" x14ac:dyDescent="0.25">
      <c r="A12" s="194"/>
      <c r="B12" s="228"/>
      <c r="C12" s="175" t="s">
        <v>47</v>
      </c>
      <c r="D12" s="146" t="s">
        <v>19</v>
      </c>
      <c r="E12" s="146">
        <v>800</v>
      </c>
      <c r="F12" s="242"/>
      <c r="G12" s="242"/>
    </row>
    <row r="13" spans="1:7" ht="15.75" hidden="1" customHeight="1" x14ac:dyDescent="0.25">
      <c r="A13" s="377" t="s">
        <v>4</v>
      </c>
      <c r="B13" s="228"/>
      <c r="C13" s="371"/>
      <c r="D13" s="380" t="s">
        <v>50</v>
      </c>
      <c r="E13" s="380"/>
      <c r="F13" s="375">
        <f>F16+F17</f>
        <v>0</v>
      </c>
      <c r="G13" s="239"/>
    </row>
    <row r="14" spans="1:7" ht="15.75" hidden="1" customHeight="1" x14ac:dyDescent="0.25">
      <c r="A14" s="378"/>
      <c r="B14" s="234"/>
      <c r="C14" s="379"/>
      <c r="D14" s="381"/>
      <c r="E14" s="381"/>
      <c r="F14" s="383"/>
      <c r="G14" s="243"/>
    </row>
    <row r="15" spans="1:7" ht="15.75" hidden="1" customHeight="1" x14ac:dyDescent="0.25">
      <c r="A15" s="378"/>
      <c r="B15" s="234"/>
      <c r="C15" s="196"/>
      <c r="D15" s="382"/>
      <c r="E15" s="382"/>
      <c r="F15" s="376"/>
      <c r="G15" s="240"/>
    </row>
    <row r="16" spans="1:7" hidden="1" x14ac:dyDescent="0.25">
      <c r="A16" s="198"/>
      <c r="B16" s="146"/>
      <c r="C16" s="175" t="s">
        <v>47</v>
      </c>
      <c r="D16" s="148" t="s">
        <v>33</v>
      </c>
      <c r="E16" s="148">
        <v>100</v>
      </c>
      <c r="F16" s="241"/>
      <c r="G16" s="241"/>
    </row>
    <row r="17" spans="1:7" hidden="1" x14ac:dyDescent="0.25">
      <c r="A17" s="195"/>
      <c r="B17" s="229"/>
      <c r="C17" s="193" t="s">
        <v>47</v>
      </c>
      <c r="D17" s="148" t="s">
        <v>33</v>
      </c>
      <c r="E17" s="148">
        <v>200</v>
      </c>
      <c r="F17" s="241"/>
      <c r="G17" s="241"/>
    </row>
    <row r="18" spans="1:7" x14ac:dyDescent="0.25">
      <c r="A18" s="199" t="s">
        <v>5</v>
      </c>
      <c r="B18" s="144"/>
      <c r="C18" s="174"/>
      <c r="D18" s="144" t="s">
        <v>20</v>
      </c>
      <c r="E18" s="144"/>
      <c r="F18" s="238">
        <f>F19+F20+F26+F31+F38+F42+F44+F47</f>
        <v>8056.8</v>
      </c>
      <c r="G18" s="238">
        <f>G19+G20+G26+G31+G38+G42+G44+G47</f>
        <v>1396.1</v>
      </c>
    </row>
    <row r="19" spans="1:7" ht="16.5" customHeight="1" x14ac:dyDescent="0.25">
      <c r="A19" s="205" t="s">
        <v>186</v>
      </c>
      <c r="B19" s="146"/>
      <c r="C19" s="176" t="s">
        <v>48</v>
      </c>
      <c r="D19" s="146" t="s">
        <v>21</v>
      </c>
      <c r="E19" s="146">
        <v>100</v>
      </c>
      <c r="F19" s="241">
        <f>1041+42.4</f>
        <v>1083.4000000000001</v>
      </c>
      <c r="G19" s="241">
        <v>180</v>
      </c>
    </row>
    <row r="20" spans="1:7" ht="15" customHeight="1" x14ac:dyDescent="0.25">
      <c r="A20" s="377" t="s">
        <v>6</v>
      </c>
      <c r="B20" s="228"/>
      <c r="C20" s="371"/>
      <c r="D20" s="373" t="s">
        <v>53</v>
      </c>
      <c r="E20" s="373"/>
      <c r="F20" s="384">
        <f t="shared" ref="F20:G20" si="0">F22+F23+F25+F24</f>
        <v>2929.6</v>
      </c>
      <c r="G20" s="384">
        <f t="shared" si="0"/>
        <v>269</v>
      </c>
    </row>
    <row r="21" spans="1:7" ht="1.5" customHeight="1" x14ac:dyDescent="0.25">
      <c r="A21" s="389"/>
      <c r="B21" s="229"/>
      <c r="C21" s="372"/>
      <c r="D21" s="374"/>
      <c r="E21" s="374"/>
      <c r="F21" s="385"/>
      <c r="G21" s="385"/>
    </row>
    <row r="22" spans="1:7" ht="15" customHeight="1" x14ac:dyDescent="0.25">
      <c r="A22" s="204"/>
      <c r="B22" s="272"/>
      <c r="C22" s="227" t="s">
        <v>51</v>
      </c>
      <c r="D22" s="146" t="s">
        <v>22</v>
      </c>
      <c r="E22" s="146">
        <v>100</v>
      </c>
      <c r="F22" s="246">
        <f>963+51.1</f>
        <v>1014.1</v>
      </c>
      <c r="G22" s="246">
        <v>175.1</v>
      </c>
    </row>
    <row r="23" spans="1:7" ht="15" customHeight="1" x14ac:dyDescent="0.25">
      <c r="A23" s="204"/>
      <c r="B23" s="229"/>
      <c r="C23" s="227" t="s">
        <v>51</v>
      </c>
      <c r="D23" s="146" t="s">
        <v>22</v>
      </c>
      <c r="E23" s="146">
        <v>200</v>
      </c>
      <c r="F23" s="246">
        <f>562.5+350</f>
        <v>912.5</v>
      </c>
      <c r="G23" s="246">
        <v>93.9</v>
      </c>
    </row>
    <row r="24" spans="1:7" ht="15" customHeight="1" x14ac:dyDescent="0.25">
      <c r="A24" s="188"/>
      <c r="B24" s="169" t="s">
        <v>177</v>
      </c>
      <c r="C24" s="185" t="s">
        <v>51</v>
      </c>
      <c r="D24" s="186" t="s">
        <v>176</v>
      </c>
      <c r="E24" s="186">
        <v>200</v>
      </c>
      <c r="F24" s="247">
        <v>1000</v>
      </c>
      <c r="G24" s="247">
        <v>0</v>
      </c>
    </row>
    <row r="25" spans="1:7" ht="15" customHeight="1" x14ac:dyDescent="0.25">
      <c r="A25" s="195"/>
      <c r="B25" s="229"/>
      <c r="C25" s="227" t="s">
        <v>51</v>
      </c>
      <c r="D25" s="146" t="s">
        <v>22</v>
      </c>
      <c r="E25" s="146">
        <v>800</v>
      </c>
      <c r="F25" s="246">
        <v>3</v>
      </c>
      <c r="G25" s="246">
        <v>0</v>
      </c>
    </row>
    <row r="26" spans="1:7" ht="15" customHeight="1" x14ac:dyDescent="0.25">
      <c r="A26" s="386" t="s">
        <v>7</v>
      </c>
      <c r="B26" s="228"/>
      <c r="C26" s="371"/>
      <c r="D26" s="373" t="s">
        <v>52</v>
      </c>
      <c r="E26" s="373"/>
      <c r="F26" s="384">
        <f>F28+F29+F30</f>
        <v>3620.5</v>
      </c>
      <c r="G26" s="244">
        <f>G28+G29+G30</f>
        <v>857.6</v>
      </c>
    </row>
    <row r="27" spans="1:7" ht="14.25" hidden="1" customHeight="1" x14ac:dyDescent="0.25">
      <c r="A27" s="386"/>
      <c r="B27" s="229"/>
      <c r="C27" s="372"/>
      <c r="D27" s="374"/>
      <c r="E27" s="374"/>
      <c r="F27" s="385"/>
      <c r="G27" s="245"/>
    </row>
    <row r="28" spans="1:7" x14ac:dyDescent="0.25">
      <c r="A28" s="207"/>
      <c r="B28" s="176"/>
      <c r="C28" s="175" t="s">
        <v>54</v>
      </c>
      <c r="D28" s="146" t="s">
        <v>37</v>
      </c>
      <c r="E28" s="146">
        <v>100</v>
      </c>
      <c r="F28" s="246">
        <f>3518.5+27.5</f>
        <v>3546</v>
      </c>
      <c r="G28" s="246">
        <v>849.2</v>
      </c>
    </row>
    <row r="29" spans="1:7" x14ac:dyDescent="0.25">
      <c r="A29" s="198"/>
      <c r="B29" s="146"/>
      <c r="C29" s="175" t="s">
        <v>54</v>
      </c>
      <c r="D29" s="146" t="s">
        <v>37</v>
      </c>
      <c r="E29" s="146">
        <v>200</v>
      </c>
      <c r="F29" s="246">
        <v>43.5</v>
      </c>
      <c r="G29" s="246">
        <v>8.4</v>
      </c>
    </row>
    <row r="30" spans="1:7" x14ac:dyDescent="0.25">
      <c r="A30" s="198"/>
      <c r="B30" s="146"/>
      <c r="C30" s="175" t="s">
        <v>54</v>
      </c>
      <c r="D30" s="146" t="s">
        <v>55</v>
      </c>
      <c r="E30" s="146">
        <v>800</v>
      </c>
      <c r="F30" s="246">
        <v>31</v>
      </c>
      <c r="G30" s="246">
        <v>0</v>
      </c>
    </row>
    <row r="31" spans="1:7" ht="15" customHeight="1" x14ac:dyDescent="0.25">
      <c r="A31" s="386" t="s">
        <v>8</v>
      </c>
      <c r="B31" s="228"/>
      <c r="C31" s="371"/>
      <c r="D31" s="373" t="s">
        <v>56</v>
      </c>
      <c r="E31" s="373"/>
      <c r="F31" s="388">
        <f>F34+F35+F36+F37</f>
        <v>140</v>
      </c>
      <c r="G31" s="375">
        <f>G34+G35+G36+G37</f>
        <v>45</v>
      </c>
    </row>
    <row r="32" spans="1:7" ht="3.75" customHeight="1" x14ac:dyDescent="0.25">
      <c r="A32" s="386"/>
      <c r="B32" s="234"/>
      <c r="C32" s="379"/>
      <c r="D32" s="387"/>
      <c r="E32" s="387"/>
      <c r="F32" s="388"/>
      <c r="G32" s="376"/>
    </row>
    <row r="33" spans="1:7" ht="3" hidden="1" customHeight="1" x14ac:dyDescent="0.25">
      <c r="A33" s="386"/>
      <c r="B33" s="229"/>
      <c r="C33" s="372"/>
      <c r="D33" s="374"/>
      <c r="E33" s="374"/>
      <c r="F33" s="388"/>
      <c r="G33" s="248"/>
    </row>
    <row r="34" spans="1:7" ht="15" customHeight="1" x14ac:dyDescent="0.25">
      <c r="A34" s="194"/>
      <c r="B34" s="228"/>
      <c r="C34" s="192" t="s">
        <v>57</v>
      </c>
      <c r="D34" s="146" t="s">
        <v>23</v>
      </c>
      <c r="E34" s="201">
        <v>800</v>
      </c>
      <c r="F34" s="242">
        <v>1</v>
      </c>
      <c r="G34" s="242">
        <v>0</v>
      </c>
    </row>
    <row r="35" spans="1:7" ht="15" customHeight="1" x14ac:dyDescent="0.25">
      <c r="A35" s="194"/>
      <c r="B35" s="228"/>
      <c r="C35" s="192" t="s">
        <v>58</v>
      </c>
      <c r="D35" s="146" t="s">
        <v>25</v>
      </c>
      <c r="E35" s="201">
        <v>700</v>
      </c>
      <c r="F35" s="242">
        <v>1</v>
      </c>
      <c r="G35" s="242">
        <v>0</v>
      </c>
    </row>
    <row r="36" spans="1:7" ht="15" customHeight="1" x14ac:dyDescent="0.25">
      <c r="A36" s="194"/>
      <c r="B36" s="228"/>
      <c r="C36" s="192" t="s">
        <v>51</v>
      </c>
      <c r="D36" s="146" t="s">
        <v>24</v>
      </c>
      <c r="E36" s="201">
        <v>500</v>
      </c>
      <c r="F36" s="242">
        <v>137</v>
      </c>
      <c r="G36" s="242">
        <v>45</v>
      </c>
    </row>
    <row r="37" spans="1:7" ht="15" customHeight="1" x14ac:dyDescent="0.25">
      <c r="A37" s="194"/>
      <c r="B37" s="228"/>
      <c r="C37" s="192" t="s">
        <v>65</v>
      </c>
      <c r="D37" s="146" t="s">
        <v>24</v>
      </c>
      <c r="E37" s="201">
        <v>500</v>
      </c>
      <c r="F37" s="242">
        <v>1</v>
      </c>
      <c r="G37" s="242">
        <v>0</v>
      </c>
    </row>
    <row r="38" spans="1:7" x14ac:dyDescent="0.25">
      <c r="A38" s="369" t="s">
        <v>17</v>
      </c>
      <c r="B38" s="268"/>
      <c r="C38" s="371"/>
      <c r="D38" s="373" t="s">
        <v>59</v>
      </c>
      <c r="E38" s="373"/>
      <c r="F38" s="375">
        <f>F40+F41</f>
        <v>40</v>
      </c>
      <c r="G38" s="375">
        <f>G40+G41</f>
        <v>6</v>
      </c>
    </row>
    <row r="39" spans="1:7" ht="32.25" customHeight="1" x14ac:dyDescent="0.25">
      <c r="A39" s="370"/>
      <c r="B39" s="269"/>
      <c r="C39" s="372"/>
      <c r="D39" s="374"/>
      <c r="E39" s="374"/>
      <c r="F39" s="376"/>
      <c r="G39" s="376"/>
    </row>
    <row r="40" spans="1:7" x14ac:dyDescent="0.25">
      <c r="A40" s="195"/>
      <c r="B40" s="229"/>
      <c r="C40" s="193" t="s">
        <v>60</v>
      </c>
      <c r="D40" s="146" t="s">
        <v>61</v>
      </c>
      <c r="E40" s="202">
        <v>200</v>
      </c>
      <c r="F40" s="249">
        <v>15</v>
      </c>
      <c r="G40" s="249">
        <v>6</v>
      </c>
    </row>
    <row r="41" spans="1:7" x14ac:dyDescent="0.25">
      <c r="A41" s="195"/>
      <c r="B41" s="229"/>
      <c r="C41" s="193" t="s">
        <v>62</v>
      </c>
      <c r="D41" s="146" t="s">
        <v>26</v>
      </c>
      <c r="E41" s="202">
        <v>200</v>
      </c>
      <c r="F41" s="249">
        <v>25</v>
      </c>
      <c r="G41" s="249">
        <v>0</v>
      </c>
    </row>
    <row r="42" spans="1:7" x14ac:dyDescent="0.25">
      <c r="A42" s="150" t="s">
        <v>9</v>
      </c>
      <c r="B42" s="151"/>
      <c r="C42" s="175"/>
      <c r="D42" s="151" t="s">
        <v>189</v>
      </c>
      <c r="E42" s="151"/>
      <c r="F42" s="248">
        <f>F43</f>
        <v>80</v>
      </c>
      <c r="G42" s="248">
        <f>G43</f>
        <v>15.1</v>
      </c>
    </row>
    <row r="43" spans="1:7" ht="16.5" customHeight="1" x14ac:dyDescent="0.25">
      <c r="A43" s="198"/>
      <c r="B43" s="146"/>
      <c r="C43" s="175" t="s">
        <v>63</v>
      </c>
      <c r="D43" s="151" t="s">
        <v>27</v>
      </c>
      <c r="E43" s="151">
        <v>300</v>
      </c>
      <c r="F43" s="241">
        <v>80</v>
      </c>
      <c r="G43" s="241">
        <v>15.1</v>
      </c>
    </row>
    <row r="44" spans="1:7" ht="30.75" customHeight="1" x14ac:dyDescent="0.25">
      <c r="A44" s="198" t="s">
        <v>18</v>
      </c>
      <c r="B44" s="146"/>
      <c r="C44" s="175"/>
      <c r="D44" s="146" t="s">
        <v>67</v>
      </c>
      <c r="E44" s="146"/>
      <c r="F44" s="250">
        <f>F45+F46</f>
        <v>113.3</v>
      </c>
      <c r="G44" s="250">
        <f>G45+G46</f>
        <v>23.4</v>
      </c>
    </row>
    <row r="45" spans="1:7" ht="15" customHeight="1" x14ac:dyDescent="0.25">
      <c r="A45" s="149"/>
      <c r="B45" s="153" t="s">
        <v>179</v>
      </c>
      <c r="C45" s="187" t="s">
        <v>68</v>
      </c>
      <c r="D45" s="153" t="s">
        <v>28</v>
      </c>
      <c r="E45" s="153">
        <v>100</v>
      </c>
      <c r="F45" s="241">
        <v>102.1</v>
      </c>
      <c r="G45" s="241">
        <v>23.4</v>
      </c>
    </row>
    <row r="46" spans="1:7" ht="15" customHeight="1" x14ac:dyDescent="0.25">
      <c r="A46" s="198"/>
      <c r="B46" s="153" t="s">
        <v>179</v>
      </c>
      <c r="C46" s="187" t="s">
        <v>68</v>
      </c>
      <c r="D46" s="153" t="s">
        <v>28</v>
      </c>
      <c r="E46" s="153">
        <v>200</v>
      </c>
      <c r="F46" s="241">
        <v>11.2</v>
      </c>
      <c r="G46" s="241">
        <v>0</v>
      </c>
    </row>
    <row r="47" spans="1:7" ht="18.75" customHeight="1" x14ac:dyDescent="0.25">
      <c r="A47" s="198" t="s">
        <v>168</v>
      </c>
      <c r="B47" s="228"/>
      <c r="C47" s="177"/>
      <c r="D47" s="228" t="s">
        <v>190</v>
      </c>
      <c r="E47" s="201"/>
      <c r="F47" s="248">
        <f>F48</f>
        <v>50</v>
      </c>
      <c r="G47" s="248">
        <f>G48</f>
        <v>0</v>
      </c>
    </row>
    <row r="48" spans="1:7" ht="18.75" customHeight="1" x14ac:dyDescent="0.25">
      <c r="A48" s="233"/>
      <c r="B48" s="228"/>
      <c r="C48" s="177" t="s">
        <v>65</v>
      </c>
      <c r="D48" s="228" t="s">
        <v>128</v>
      </c>
      <c r="E48" s="228">
        <v>200</v>
      </c>
      <c r="F48" s="241">
        <v>50</v>
      </c>
      <c r="G48" s="241">
        <v>0</v>
      </c>
    </row>
    <row r="49" spans="1:11" ht="15" customHeight="1" x14ac:dyDescent="0.25">
      <c r="A49" s="390" t="s">
        <v>10</v>
      </c>
      <c r="B49" s="230"/>
      <c r="C49" s="391"/>
      <c r="D49" s="394" t="s">
        <v>29</v>
      </c>
      <c r="E49" s="394"/>
      <c r="F49" s="397">
        <f>F52+F59+F64+F68+F71+F75+F85+F73</f>
        <v>10416.200000000001</v>
      </c>
      <c r="G49" s="251">
        <f>G59+G64+G68+G71+G73+G75</f>
        <v>262.60000000000002</v>
      </c>
    </row>
    <row r="50" spans="1:11" ht="0.75" hidden="1" customHeight="1" x14ac:dyDescent="0.25">
      <c r="A50" s="390"/>
      <c r="B50" s="231"/>
      <c r="C50" s="392"/>
      <c r="D50" s="395"/>
      <c r="E50" s="395"/>
      <c r="F50" s="397"/>
      <c r="G50" s="251"/>
    </row>
    <row r="51" spans="1:11" ht="6.75" hidden="1" customHeight="1" x14ac:dyDescent="0.25">
      <c r="A51" s="390"/>
      <c r="B51" s="232"/>
      <c r="C51" s="393"/>
      <c r="D51" s="396"/>
      <c r="E51" s="396"/>
      <c r="F51" s="397"/>
      <c r="G51" s="251"/>
    </row>
    <row r="52" spans="1:11" ht="15.75" hidden="1" customHeight="1" x14ac:dyDescent="0.25">
      <c r="A52" s="377" t="s">
        <v>11</v>
      </c>
      <c r="B52" s="228"/>
      <c r="C52" s="371"/>
      <c r="D52" s="380" t="s">
        <v>71</v>
      </c>
      <c r="E52" s="380"/>
      <c r="F52" s="375">
        <f>F55+F56+F58+F57</f>
        <v>0</v>
      </c>
      <c r="G52" s="239"/>
    </row>
    <row r="53" spans="1:11" ht="15.75" hidden="1" customHeight="1" x14ac:dyDescent="0.25">
      <c r="A53" s="378"/>
      <c r="B53" s="234"/>
      <c r="C53" s="379"/>
      <c r="D53" s="381"/>
      <c r="E53" s="381"/>
      <c r="F53" s="383"/>
      <c r="G53" s="243"/>
    </row>
    <row r="54" spans="1:11" ht="15.75" hidden="1" customHeight="1" x14ac:dyDescent="0.25">
      <c r="A54" s="378"/>
      <c r="B54" s="234"/>
      <c r="C54" s="196"/>
      <c r="D54" s="381"/>
      <c r="E54" s="200"/>
      <c r="F54" s="383"/>
      <c r="G54" s="243"/>
    </row>
    <row r="55" spans="1:11" hidden="1" x14ac:dyDescent="0.25">
      <c r="A55" s="137"/>
      <c r="B55" s="146"/>
      <c r="C55" s="175" t="s">
        <v>72</v>
      </c>
      <c r="D55" s="146" t="s">
        <v>34</v>
      </c>
      <c r="E55" s="146">
        <v>200</v>
      </c>
      <c r="F55" s="241"/>
      <c r="G55" s="241"/>
    </row>
    <row r="56" spans="1:11" hidden="1" x14ac:dyDescent="0.25">
      <c r="A56" s="152"/>
      <c r="B56" s="153"/>
      <c r="C56" s="175" t="s">
        <v>72</v>
      </c>
      <c r="D56" s="153" t="s">
        <v>35</v>
      </c>
      <c r="E56" s="146">
        <v>200</v>
      </c>
      <c r="F56" s="252"/>
      <c r="G56" s="252"/>
    </row>
    <row r="57" spans="1:11" hidden="1" x14ac:dyDescent="0.25">
      <c r="A57" s="197"/>
      <c r="B57" s="226"/>
      <c r="C57" s="175" t="s">
        <v>72</v>
      </c>
      <c r="D57" s="148" t="s">
        <v>35</v>
      </c>
      <c r="E57" s="146">
        <v>200</v>
      </c>
      <c r="F57" s="253"/>
      <c r="G57" s="253"/>
    </row>
    <row r="58" spans="1:11" ht="0.75" hidden="1" customHeight="1" x14ac:dyDescent="0.25">
      <c r="A58" s="154"/>
      <c r="B58" s="155"/>
      <c r="C58" s="192" t="s">
        <v>72</v>
      </c>
      <c r="D58" s="155" t="s">
        <v>132</v>
      </c>
      <c r="E58" s="201">
        <v>200</v>
      </c>
      <c r="F58" s="254"/>
      <c r="G58" s="254"/>
    </row>
    <row r="59" spans="1:11" x14ac:dyDescent="0.25">
      <c r="A59" s="369" t="s">
        <v>169</v>
      </c>
      <c r="B59" s="268"/>
      <c r="C59" s="371"/>
      <c r="D59" s="373" t="s">
        <v>89</v>
      </c>
      <c r="E59" s="373"/>
      <c r="F59" s="384">
        <f>F61+F62+F63</f>
        <v>678.7</v>
      </c>
      <c r="G59" s="384">
        <f>G61+G62+G63</f>
        <v>164.6</v>
      </c>
    </row>
    <row r="60" spans="1:11" ht="2.25" customHeight="1" x14ac:dyDescent="0.25">
      <c r="A60" s="370"/>
      <c r="B60" s="269"/>
      <c r="C60" s="372"/>
      <c r="D60" s="374"/>
      <c r="E60" s="374"/>
      <c r="F60" s="385"/>
      <c r="G60" s="385"/>
    </row>
    <row r="61" spans="1:11" ht="15" customHeight="1" x14ac:dyDescent="0.25">
      <c r="A61" s="207"/>
      <c r="B61" s="146"/>
      <c r="C61" s="175" t="s">
        <v>74</v>
      </c>
      <c r="D61" s="146" t="s">
        <v>30</v>
      </c>
      <c r="E61" s="146">
        <v>200</v>
      </c>
      <c r="F61" s="246">
        <f>483.5-2.8</f>
        <v>480.7</v>
      </c>
      <c r="G61" s="246">
        <v>164.6</v>
      </c>
    </row>
    <row r="62" spans="1:11" ht="15" customHeight="1" x14ac:dyDescent="0.25">
      <c r="A62" s="207"/>
      <c r="B62" s="153" t="s">
        <v>177</v>
      </c>
      <c r="C62" s="182" t="s">
        <v>74</v>
      </c>
      <c r="D62" s="153" t="s">
        <v>43</v>
      </c>
      <c r="E62" s="153">
        <v>200</v>
      </c>
      <c r="F62" s="247">
        <f>151.6+28.4</f>
        <v>180</v>
      </c>
      <c r="G62" s="247">
        <v>0</v>
      </c>
    </row>
    <row r="63" spans="1:11" ht="15" customHeight="1" x14ac:dyDescent="0.25">
      <c r="A63" s="208"/>
      <c r="B63" s="228" t="s">
        <v>182</v>
      </c>
      <c r="C63" s="175" t="s">
        <v>74</v>
      </c>
      <c r="D63" s="148" t="s">
        <v>43</v>
      </c>
      <c r="E63" s="146">
        <v>200</v>
      </c>
      <c r="F63" s="247">
        <f>15.2+2.8</f>
        <v>18</v>
      </c>
      <c r="G63" s="247">
        <v>0</v>
      </c>
    </row>
    <row r="64" spans="1:11" ht="18.75" customHeight="1" x14ac:dyDescent="0.25">
      <c r="A64" s="194" t="s">
        <v>170</v>
      </c>
      <c r="B64" s="228"/>
      <c r="C64" s="192"/>
      <c r="D64" s="146" t="s">
        <v>73</v>
      </c>
      <c r="E64" s="146"/>
      <c r="F64" s="255">
        <f>F66+F67+F65</f>
        <v>570.6</v>
      </c>
      <c r="G64" s="255">
        <f>G66+G67+G65</f>
        <v>98</v>
      </c>
      <c r="I64" s="264"/>
      <c r="J64" s="235"/>
      <c r="K64" s="265"/>
    </row>
    <row r="65" spans="1:7" ht="15" hidden="1" customHeight="1" x14ac:dyDescent="0.25">
      <c r="A65" s="139"/>
      <c r="B65" s="155" t="s">
        <v>177</v>
      </c>
      <c r="C65" s="177" t="s">
        <v>74</v>
      </c>
      <c r="D65" s="146" t="s">
        <v>178</v>
      </c>
      <c r="E65" s="146">
        <v>200</v>
      </c>
      <c r="F65" s="255">
        <v>0</v>
      </c>
      <c r="G65" s="255"/>
    </row>
    <row r="66" spans="1:7" ht="15" customHeight="1" x14ac:dyDescent="0.25">
      <c r="A66" s="212"/>
      <c r="B66" s="273"/>
      <c r="C66" s="225" t="s">
        <v>74</v>
      </c>
      <c r="D66" s="146" t="s">
        <v>31</v>
      </c>
      <c r="E66" s="146">
        <v>200</v>
      </c>
      <c r="F66" s="241">
        <f>295+150+50+30.6</f>
        <v>525.6</v>
      </c>
      <c r="G66" s="241">
        <v>98</v>
      </c>
    </row>
    <row r="67" spans="1:7" ht="15" customHeight="1" x14ac:dyDescent="0.25">
      <c r="A67" s="211"/>
      <c r="B67" s="228"/>
      <c r="C67" s="192" t="s">
        <v>74</v>
      </c>
      <c r="D67" s="146" t="s">
        <v>136</v>
      </c>
      <c r="E67" s="146">
        <v>200</v>
      </c>
      <c r="F67" s="241">
        <v>45</v>
      </c>
      <c r="G67" s="241">
        <v>0</v>
      </c>
    </row>
    <row r="68" spans="1:7" ht="16.5" customHeight="1" x14ac:dyDescent="0.25">
      <c r="A68" s="198" t="s">
        <v>171</v>
      </c>
      <c r="B68" s="228"/>
      <c r="C68" s="192"/>
      <c r="D68" s="146" t="s">
        <v>113</v>
      </c>
      <c r="E68" s="146"/>
      <c r="F68" s="248">
        <f>F70+F69</f>
        <v>50</v>
      </c>
      <c r="G68" s="248">
        <f>G70+G69</f>
        <v>0</v>
      </c>
    </row>
    <row r="69" spans="1:7" ht="15" customHeight="1" x14ac:dyDescent="0.25">
      <c r="A69" s="149"/>
      <c r="B69" s="176"/>
      <c r="C69" s="175" t="s">
        <v>74</v>
      </c>
      <c r="D69" s="146" t="s">
        <v>133</v>
      </c>
      <c r="E69" s="146">
        <v>200</v>
      </c>
      <c r="F69" s="241">
        <v>50</v>
      </c>
      <c r="G69" s="241">
        <v>0</v>
      </c>
    </row>
    <row r="70" spans="1:7" ht="15" customHeight="1" x14ac:dyDescent="0.25">
      <c r="A70" s="198"/>
      <c r="B70" s="146"/>
      <c r="C70" s="175" t="s">
        <v>74</v>
      </c>
      <c r="D70" s="146" t="s">
        <v>134</v>
      </c>
      <c r="E70" s="146">
        <v>200</v>
      </c>
      <c r="F70" s="241"/>
      <c r="G70" s="241"/>
    </row>
    <row r="71" spans="1:7" ht="19.5" customHeight="1" x14ac:dyDescent="0.25">
      <c r="A71" s="198" t="s">
        <v>172</v>
      </c>
      <c r="B71" s="146"/>
      <c r="C71" s="176"/>
      <c r="D71" s="146" t="s">
        <v>115</v>
      </c>
      <c r="E71" s="146"/>
      <c r="F71" s="248">
        <f>F72</f>
        <v>80</v>
      </c>
      <c r="G71" s="248">
        <f>G72</f>
        <v>0</v>
      </c>
    </row>
    <row r="72" spans="1:7" ht="19.5" customHeight="1" x14ac:dyDescent="0.25">
      <c r="A72" s="233"/>
      <c r="B72" s="146"/>
      <c r="C72" s="176" t="s">
        <v>74</v>
      </c>
      <c r="D72" s="146" t="s">
        <v>77</v>
      </c>
      <c r="E72" s="146">
        <v>200</v>
      </c>
      <c r="F72" s="241">
        <v>80</v>
      </c>
      <c r="G72" s="241">
        <v>0</v>
      </c>
    </row>
    <row r="73" spans="1:7" ht="23.25" customHeight="1" x14ac:dyDescent="0.25">
      <c r="A73" s="198" t="s">
        <v>173</v>
      </c>
      <c r="B73" s="146"/>
      <c r="C73" s="176"/>
      <c r="D73" s="146" t="s">
        <v>119</v>
      </c>
      <c r="E73" s="146"/>
      <c r="F73" s="248">
        <f>F74</f>
        <v>650</v>
      </c>
      <c r="G73" s="248">
        <f>G74</f>
        <v>0</v>
      </c>
    </row>
    <row r="74" spans="1:7" x14ac:dyDescent="0.25">
      <c r="A74" s="198"/>
      <c r="B74" s="146"/>
      <c r="C74" s="176" t="s">
        <v>121</v>
      </c>
      <c r="D74" s="146" t="s">
        <v>120</v>
      </c>
      <c r="E74" s="146"/>
      <c r="F74" s="247">
        <v>650</v>
      </c>
      <c r="G74" s="247">
        <v>0</v>
      </c>
    </row>
    <row r="75" spans="1:7" ht="18" customHeight="1" x14ac:dyDescent="0.25">
      <c r="A75" s="150" t="s">
        <v>174</v>
      </c>
      <c r="B75" s="151"/>
      <c r="C75" s="175"/>
      <c r="D75" s="146" t="s">
        <v>117</v>
      </c>
      <c r="E75" s="146"/>
      <c r="F75" s="248">
        <f>F76+F77+F78+F84+F79+F80+F81+F82+F83</f>
        <v>8386.9</v>
      </c>
      <c r="G75" s="248">
        <f>G76+G77+G78+G84+G79+G80+G81+G82+G83</f>
        <v>0</v>
      </c>
    </row>
    <row r="76" spans="1:7" hidden="1" x14ac:dyDescent="0.25">
      <c r="A76" s="214"/>
      <c r="B76" s="153" t="s">
        <v>177</v>
      </c>
      <c r="C76" s="224" t="s">
        <v>65</v>
      </c>
      <c r="D76" s="209" t="s">
        <v>184</v>
      </c>
      <c r="E76" s="209">
        <v>200</v>
      </c>
      <c r="F76" s="247">
        <v>0</v>
      </c>
      <c r="G76" s="247"/>
    </row>
    <row r="77" spans="1:7" hidden="1" x14ac:dyDescent="0.25">
      <c r="A77" s="214"/>
      <c r="B77" s="270"/>
      <c r="C77" s="206" t="s">
        <v>65</v>
      </c>
      <c r="D77" s="210" t="s">
        <v>163</v>
      </c>
      <c r="E77" s="203">
        <v>200</v>
      </c>
      <c r="F77" s="241"/>
      <c r="G77" s="241"/>
    </row>
    <row r="78" spans="1:7" hidden="1" x14ac:dyDescent="0.25">
      <c r="A78" s="214"/>
      <c r="B78" s="148" t="s">
        <v>182</v>
      </c>
      <c r="C78" s="206" t="s">
        <v>65</v>
      </c>
      <c r="D78" s="210" t="s">
        <v>184</v>
      </c>
      <c r="E78" s="203">
        <v>200</v>
      </c>
      <c r="F78" s="241">
        <v>0</v>
      </c>
      <c r="G78" s="241"/>
    </row>
    <row r="79" spans="1:7" hidden="1" x14ac:dyDescent="0.25">
      <c r="A79" s="214"/>
      <c r="B79" s="148" t="s">
        <v>183</v>
      </c>
      <c r="C79" s="206" t="s">
        <v>65</v>
      </c>
      <c r="D79" s="210" t="s">
        <v>184</v>
      </c>
      <c r="E79" s="203">
        <v>200</v>
      </c>
      <c r="F79" s="241">
        <v>0</v>
      </c>
      <c r="G79" s="241"/>
    </row>
    <row r="80" spans="1:7" x14ac:dyDescent="0.25">
      <c r="A80" s="215" t="s">
        <v>185</v>
      </c>
      <c r="B80" s="153" t="s">
        <v>177</v>
      </c>
      <c r="C80" s="175" t="s">
        <v>74</v>
      </c>
      <c r="D80" s="153" t="s">
        <v>184</v>
      </c>
      <c r="E80" s="146">
        <v>200</v>
      </c>
      <c r="F80" s="241">
        <v>5042.8</v>
      </c>
      <c r="G80" s="241">
        <v>0</v>
      </c>
    </row>
    <row r="81" spans="1:7" x14ac:dyDescent="0.25">
      <c r="A81" s="215" t="s">
        <v>185</v>
      </c>
      <c r="B81" s="148" t="s">
        <v>182</v>
      </c>
      <c r="C81" s="175" t="s">
        <v>74</v>
      </c>
      <c r="D81" s="148" t="s">
        <v>184</v>
      </c>
      <c r="E81" s="146">
        <v>200</v>
      </c>
      <c r="F81" s="241">
        <v>1911.1</v>
      </c>
      <c r="G81" s="241">
        <v>0</v>
      </c>
    </row>
    <row r="82" spans="1:7" x14ac:dyDescent="0.25">
      <c r="A82" s="215" t="s">
        <v>185</v>
      </c>
      <c r="B82" s="148" t="s">
        <v>183</v>
      </c>
      <c r="C82" s="175" t="s">
        <v>74</v>
      </c>
      <c r="D82" s="148" t="s">
        <v>184</v>
      </c>
      <c r="E82" s="146">
        <v>200</v>
      </c>
      <c r="F82" s="241">
        <v>1300</v>
      </c>
      <c r="G82" s="241">
        <v>0</v>
      </c>
    </row>
    <row r="83" spans="1:7" x14ac:dyDescent="0.25">
      <c r="A83" s="213"/>
      <c r="B83" s="148"/>
      <c r="C83" s="175" t="s">
        <v>74</v>
      </c>
      <c r="D83" s="148" t="s">
        <v>162</v>
      </c>
      <c r="E83" s="146">
        <v>200</v>
      </c>
      <c r="F83" s="241">
        <v>83</v>
      </c>
      <c r="G83" s="241">
        <v>0</v>
      </c>
    </row>
    <row r="84" spans="1:7" ht="15" customHeight="1" x14ac:dyDescent="0.25">
      <c r="A84" s="213"/>
      <c r="B84" s="270"/>
      <c r="C84" s="175" t="s">
        <v>65</v>
      </c>
      <c r="D84" s="146" t="s">
        <v>162</v>
      </c>
      <c r="E84" s="146">
        <v>200</v>
      </c>
      <c r="F84" s="241">
        <v>50</v>
      </c>
      <c r="G84" s="241">
        <v>0</v>
      </c>
    </row>
    <row r="85" spans="1:7" ht="15.75" hidden="1" customHeight="1" x14ac:dyDescent="0.25">
      <c r="A85" s="150" t="s">
        <v>175</v>
      </c>
      <c r="B85" s="151"/>
      <c r="C85" s="175"/>
      <c r="D85" s="148" t="s">
        <v>129</v>
      </c>
      <c r="E85" s="148"/>
      <c r="F85" s="248">
        <f>F86</f>
        <v>0</v>
      </c>
      <c r="G85" s="248"/>
    </row>
    <row r="86" spans="1:7" hidden="1" x14ac:dyDescent="0.25">
      <c r="A86" s="198"/>
      <c r="B86" s="146"/>
      <c r="C86" s="175" t="s">
        <v>65</v>
      </c>
      <c r="D86" s="148" t="s">
        <v>130</v>
      </c>
      <c r="E86" s="148">
        <v>200</v>
      </c>
      <c r="F86" s="241"/>
      <c r="G86" s="241"/>
    </row>
    <row r="87" spans="1:7" ht="64.5" hidden="1" customHeight="1" x14ac:dyDescent="0.25">
      <c r="A87" s="156" t="s">
        <v>160</v>
      </c>
      <c r="B87" s="274"/>
      <c r="C87" s="178" t="s">
        <v>65</v>
      </c>
      <c r="D87" s="157" t="s">
        <v>159</v>
      </c>
      <c r="E87" s="157">
        <v>500</v>
      </c>
      <c r="F87" s="256"/>
      <c r="G87" s="256"/>
    </row>
    <row r="88" spans="1:7" ht="49.5" customHeight="1" x14ac:dyDescent="0.25">
      <c r="A88" s="158" t="s">
        <v>161</v>
      </c>
      <c r="B88" s="275"/>
      <c r="C88" s="179"/>
      <c r="D88" s="159" t="s">
        <v>127</v>
      </c>
      <c r="E88" s="217"/>
      <c r="F88" s="257">
        <f>F89</f>
        <v>15</v>
      </c>
      <c r="G88" s="257">
        <f>G89</f>
        <v>0</v>
      </c>
    </row>
    <row r="89" spans="1:7" ht="31.5" x14ac:dyDescent="0.25">
      <c r="A89" s="160" t="s">
        <v>126</v>
      </c>
      <c r="B89" s="276"/>
      <c r="C89" s="179" t="s">
        <v>65</v>
      </c>
      <c r="D89" s="161" t="s">
        <v>125</v>
      </c>
      <c r="E89" s="218">
        <v>200</v>
      </c>
      <c r="F89" s="241">
        <v>15</v>
      </c>
      <c r="G89" s="241">
        <v>0</v>
      </c>
    </row>
    <row r="90" spans="1:7" ht="15" customHeight="1" x14ac:dyDescent="0.25">
      <c r="A90" s="162"/>
      <c r="B90" s="277"/>
      <c r="C90" s="180"/>
      <c r="D90" s="159"/>
      <c r="E90" s="157"/>
      <c r="F90" s="256"/>
      <c r="G90" s="256"/>
    </row>
    <row r="91" spans="1:7" ht="16.5" customHeight="1" x14ac:dyDescent="0.25">
      <c r="A91" s="158" t="s">
        <v>164</v>
      </c>
      <c r="B91" s="278"/>
      <c r="C91" s="181"/>
      <c r="D91" s="163" t="s">
        <v>165</v>
      </c>
      <c r="E91" s="157"/>
      <c r="F91" s="238">
        <f t="shared" ref="F91:G91" si="1">F92+F93+F94</f>
        <v>9736.8000000000011</v>
      </c>
      <c r="G91" s="238">
        <f t="shared" si="1"/>
        <v>0</v>
      </c>
    </row>
    <row r="92" spans="1:7" ht="45" customHeight="1" x14ac:dyDescent="0.25">
      <c r="A92" s="138" t="s">
        <v>181</v>
      </c>
      <c r="B92" s="266"/>
      <c r="C92" s="181" t="s">
        <v>72</v>
      </c>
      <c r="D92" s="164" t="s">
        <v>166</v>
      </c>
      <c r="E92" s="219">
        <v>200</v>
      </c>
      <c r="F92" s="241">
        <v>5350.1</v>
      </c>
      <c r="G92" s="241">
        <v>0</v>
      </c>
    </row>
    <row r="93" spans="1:7" ht="15" customHeight="1" x14ac:dyDescent="0.25">
      <c r="A93" s="165"/>
      <c r="B93" s="170" t="s">
        <v>177</v>
      </c>
      <c r="C93" s="182" t="s">
        <v>72</v>
      </c>
      <c r="D93" s="171" t="s">
        <v>167</v>
      </c>
      <c r="E93" s="220">
        <v>200</v>
      </c>
      <c r="F93" s="247">
        <v>4382.3</v>
      </c>
      <c r="G93" s="247">
        <v>0</v>
      </c>
    </row>
    <row r="94" spans="1:7" ht="15" customHeight="1" x14ac:dyDescent="0.25">
      <c r="A94" s="165"/>
      <c r="B94" s="279"/>
      <c r="C94" s="183" t="s">
        <v>72</v>
      </c>
      <c r="D94" s="166" t="s">
        <v>167</v>
      </c>
      <c r="E94" s="221">
        <v>200</v>
      </c>
      <c r="F94" s="241">
        <v>4.4000000000000004</v>
      </c>
      <c r="G94" s="241">
        <v>0</v>
      </c>
    </row>
    <row r="95" spans="1:7" ht="23.25" customHeight="1" x14ac:dyDescent="0.25">
      <c r="A95" s="162" t="s">
        <v>131</v>
      </c>
      <c r="B95" s="277"/>
      <c r="C95" s="178" t="s">
        <v>82</v>
      </c>
      <c r="D95" s="159" t="s">
        <v>103</v>
      </c>
      <c r="E95" s="157">
        <v>200</v>
      </c>
      <c r="F95" s="256"/>
      <c r="G95" s="256"/>
    </row>
    <row r="96" spans="1:7" x14ac:dyDescent="0.25">
      <c r="A96" s="143" t="s">
        <v>180</v>
      </c>
      <c r="B96" s="267"/>
      <c r="C96" s="174"/>
      <c r="D96" s="144"/>
      <c r="E96" s="144"/>
      <c r="F96" s="238">
        <f>F7+F18+F49+F87+F88+F91+F95</f>
        <v>31600.100000000006</v>
      </c>
      <c r="G96" s="238">
        <f>G7+G18+G49+G87+G88+G91+G95</f>
        <v>2346.4</v>
      </c>
    </row>
    <row r="97" spans="1:7" hidden="1" x14ac:dyDescent="0.25">
      <c r="A97" s="189"/>
      <c r="B97" s="280"/>
      <c r="C97" s="190"/>
      <c r="D97" s="191"/>
      <c r="E97" s="222"/>
      <c r="F97" s="258"/>
      <c r="G97" s="258"/>
    </row>
    <row r="98" spans="1:7" x14ac:dyDescent="0.25">
      <c r="D98" s="167"/>
      <c r="E98" s="223"/>
      <c r="F98" s="259"/>
      <c r="G98" s="259"/>
    </row>
    <row r="99" spans="1:7" x14ac:dyDescent="0.25">
      <c r="D99" s="167"/>
      <c r="E99" s="223"/>
      <c r="F99" s="260"/>
      <c r="G99" s="260"/>
    </row>
    <row r="100" spans="1:7" x14ac:dyDescent="0.25">
      <c r="A100" s="282" t="s">
        <v>195</v>
      </c>
      <c r="D100" s="167"/>
      <c r="F100" s="261"/>
      <c r="G100" s="261"/>
    </row>
    <row r="101" spans="1:7" x14ac:dyDescent="0.25">
      <c r="D101" s="167"/>
      <c r="F101" s="261"/>
      <c r="G101" s="261"/>
    </row>
    <row r="102" spans="1:7" x14ac:dyDescent="0.25">
      <c r="D102" s="167"/>
      <c r="F102" s="261"/>
      <c r="G102" s="261"/>
    </row>
    <row r="103" spans="1:7" x14ac:dyDescent="0.25">
      <c r="F103" s="262"/>
      <c r="G103" s="262"/>
    </row>
    <row r="104" spans="1:7" x14ac:dyDescent="0.25">
      <c r="F104" s="262"/>
      <c r="G104" s="262"/>
    </row>
    <row r="105" spans="1:7" x14ac:dyDescent="0.25">
      <c r="F105" s="262"/>
      <c r="G105" s="262"/>
    </row>
    <row r="107" spans="1:7" x14ac:dyDescent="0.25">
      <c r="A107" s="168"/>
      <c r="B107" s="281"/>
    </row>
  </sheetData>
  <mergeCells count="54">
    <mergeCell ref="G59:G60"/>
    <mergeCell ref="A59:A60"/>
    <mergeCell ref="C59:C60"/>
    <mergeCell ref="D59:D60"/>
    <mergeCell ref="E59:E60"/>
    <mergeCell ref="F59:F60"/>
    <mergeCell ref="A49:A51"/>
    <mergeCell ref="C49:C51"/>
    <mergeCell ref="D49:D51"/>
    <mergeCell ref="E49:E51"/>
    <mergeCell ref="F49:F51"/>
    <mergeCell ref="A52:A54"/>
    <mergeCell ref="C52:C53"/>
    <mergeCell ref="D52:D54"/>
    <mergeCell ref="E52:E53"/>
    <mergeCell ref="F52:F54"/>
    <mergeCell ref="G20:G21"/>
    <mergeCell ref="A38:A39"/>
    <mergeCell ref="C38:C39"/>
    <mergeCell ref="D38:D39"/>
    <mergeCell ref="E38:E39"/>
    <mergeCell ref="F38:F39"/>
    <mergeCell ref="A31:A33"/>
    <mergeCell ref="C31:C33"/>
    <mergeCell ref="D31:D33"/>
    <mergeCell ref="E31:E33"/>
    <mergeCell ref="F31:F33"/>
    <mergeCell ref="G31:G32"/>
    <mergeCell ref="G38:G39"/>
    <mergeCell ref="A20:A21"/>
    <mergeCell ref="C20:C21"/>
    <mergeCell ref="D20:D21"/>
    <mergeCell ref="E20:E21"/>
    <mergeCell ref="F20:F21"/>
    <mergeCell ref="A26:A27"/>
    <mergeCell ref="C26:C27"/>
    <mergeCell ref="D26:D27"/>
    <mergeCell ref="E26:E27"/>
    <mergeCell ref="F26:F27"/>
    <mergeCell ref="A13:A15"/>
    <mergeCell ref="C13:C14"/>
    <mergeCell ref="D13:D15"/>
    <mergeCell ref="E13:E15"/>
    <mergeCell ref="F13:F15"/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Старохворостанское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2023-04-12T06:24:17Z</cp:lastPrinted>
  <dcterms:created xsi:type="dcterms:W3CDTF">2015-03-06T04:53:28Z</dcterms:created>
  <dcterms:modified xsi:type="dcterms:W3CDTF">2023-04-27T11:57:45Z</dcterms:modified>
</cp:coreProperties>
</file>